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8315" windowHeight="12330"/>
  </bookViews>
  <sheets>
    <sheet name="2016년도 청구내역" sheetId="3" r:id="rId1"/>
    <sheet name="11월공단검진청구내역" sheetId="1" r:id="rId2"/>
    <sheet name="12월공단검진청구내역" sheetId="2" r:id="rId3"/>
    <sheet name="Sheet3" sheetId="6" r:id="rId4"/>
  </sheets>
  <definedNames>
    <definedName name="_xlnm._FilterDatabase" localSheetId="1" hidden="1">'11월공단검진청구내역'!$A$5:$R$145</definedName>
  </definedNames>
  <calcPr calcId="144525"/>
</workbook>
</file>

<file path=xl/calcChain.xml><?xml version="1.0" encoding="utf-8"?>
<calcChain xmlns="http://schemas.openxmlformats.org/spreadsheetml/2006/main">
  <c r="O3" i="1" l="1"/>
  <c r="N3" i="1"/>
  <c r="E151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M145" i="1"/>
  <c r="E145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11" i="1"/>
  <c r="M9" i="1"/>
  <c r="M156" i="2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25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H145" i="1" l="1"/>
  <c r="G145" i="1"/>
  <c r="J110" i="2"/>
  <c r="J111" i="2"/>
  <c r="J112" i="2"/>
  <c r="M112" i="2" s="1"/>
  <c r="N112" i="2" s="1"/>
  <c r="H151" i="2"/>
  <c r="I151" i="2"/>
  <c r="G151" i="2"/>
  <c r="J9" i="1"/>
  <c r="N9" i="1"/>
  <c r="N59" i="1"/>
  <c r="M129" i="2"/>
  <c r="N129" i="2" s="1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M132" i="2" s="1"/>
  <c r="N132" i="2" s="1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M148" i="2" s="1"/>
  <c r="N148" i="2" s="1"/>
  <c r="L149" i="2"/>
  <c r="L150" i="2"/>
  <c r="J98" i="2"/>
  <c r="J99" i="2"/>
  <c r="J100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M98" i="2" s="1"/>
  <c r="N98" i="2" s="1"/>
  <c r="K99" i="2"/>
  <c r="M99" i="2" s="1"/>
  <c r="N99" i="2" s="1"/>
  <c r="K100" i="2"/>
  <c r="K101" i="2"/>
  <c r="K102" i="2"/>
  <c r="K103" i="2"/>
  <c r="K104" i="2"/>
  <c r="K105" i="2"/>
  <c r="K106" i="2"/>
  <c r="K107" i="2"/>
  <c r="K108" i="2"/>
  <c r="K109" i="2"/>
  <c r="K110" i="2"/>
  <c r="M110" i="2" s="1"/>
  <c r="N110" i="2" s="1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M130" i="2" s="1"/>
  <c r="N130" i="2" s="1"/>
  <c r="K131" i="2"/>
  <c r="M131" i="2" s="1"/>
  <c r="N131" i="2" s="1"/>
  <c r="K132" i="2"/>
  <c r="K133" i="2"/>
  <c r="K134" i="2"/>
  <c r="K135" i="2"/>
  <c r="K136" i="2"/>
  <c r="K137" i="2"/>
  <c r="K138" i="2"/>
  <c r="K139" i="2"/>
  <c r="M139" i="2" s="1"/>
  <c r="N139" i="2" s="1"/>
  <c r="K140" i="2"/>
  <c r="M140" i="2" s="1"/>
  <c r="N140" i="2" s="1"/>
  <c r="K141" i="2"/>
  <c r="M141" i="2" s="1"/>
  <c r="N141" i="2" s="1"/>
  <c r="K142" i="2"/>
  <c r="M142" i="2" s="1"/>
  <c r="N142" i="2" s="1"/>
  <c r="K143" i="2"/>
  <c r="M143" i="2" s="1"/>
  <c r="N143" i="2" s="1"/>
  <c r="K144" i="2"/>
  <c r="M144" i="2" s="1"/>
  <c r="N144" i="2" s="1"/>
  <c r="K145" i="2"/>
  <c r="M145" i="2" s="1"/>
  <c r="N145" i="2" s="1"/>
  <c r="K146" i="2"/>
  <c r="M146" i="2" s="1"/>
  <c r="N146" i="2" s="1"/>
  <c r="K147" i="2"/>
  <c r="K148" i="2"/>
  <c r="K149" i="2"/>
  <c r="K150" i="2"/>
  <c r="K65" i="2"/>
  <c r="K66" i="2"/>
  <c r="K67" i="2"/>
  <c r="K68" i="2"/>
  <c r="K69" i="2"/>
  <c r="L65" i="2"/>
  <c r="L66" i="2"/>
  <c r="L67" i="2"/>
  <c r="L68" i="2"/>
  <c r="J65" i="2"/>
  <c r="L33" i="2"/>
  <c r="K33" i="2"/>
  <c r="J126" i="1"/>
  <c r="N126" i="1" s="1"/>
  <c r="J59" i="1"/>
  <c r="J127" i="1"/>
  <c r="N127" i="1" s="1"/>
  <c r="J66" i="2"/>
  <c r="J133" i="2"/>
  <c r="M133" i="2"/>
  <c r="N133" i="2" s="1"/>
  <c r="J134" i="2"/>
  <c r="J33" i="2"/>
  <c r="M33" i="2" s="1"/>
  <c r="N33" i="2" s="1"/>
  <c r="J147" i="2"/>
  <c r="M147" i="2" s="1"/>
  <c r="N147" i="2" s="1"/>
  <c r="J148" i="2"/>
  <c r="J149" i="2"/>
  <c r="M149" i="2" s="1"/>
  <c r="N149" i="2" s="1"/>
  <c r="J150" i="2"/>
  <c r="M150" i="2" s="1"/>
  <c r="N150" i="2" s="1"/>
  <c r="M135" i="2"/>
  <c r="N135" i="2" s="1"/>
  <c r="J135" i="2"/>
  <c r="J136" i="2"/>
  <c r="J137" i="2"/>
  <c r="M137" i="2" s="1"/>
  <c r="N137" i="2" s="1"/>
  <c r="J138" i="2"/>
  <c r="M138" i="2" s="1"/>
  <c r="N138" i="2" s="1"/>
  <c r="M117" i="2"/>
  <c r="N117" i="2" s="1"/>
  <c r="M121" i="2"/>
  <c r="N121" i="2" s="1"/>
  <c r="M122" i="2"/>
  <c r="N122" i="2" s="1"/>
  <c r="J114" i="2"/>
  <c r="M114" i="2" s="1"/>
  <c r="N114" i="2" s="1"/>
  <c r="J115" i="2"/>
  <c r="J116" i="2"/>
  <c r="J117" i="2"/>
  <c r="J118" i="2"/>
  <c r="M118" i="2" s="1"/>
  <c r="N118" i="2" s="1"/>
  <c r="J119" i="2"/>
  <c r="M119" i="2" s="1"/>
  <c r="N119" i="2" s="1"/>
  <c r="J120" i="2"/>
  <c r="J121" i="2"/>
  <c r="J122" i="2"/>
  <c r="J123" i="2"/>
  <c r="M123" i="2" s="1"/>
  <c r="N123" i="2" s="1"/>
  <c r="J124" i="2"/>
  <c r="J125" i="2"/>
  <c r="M125" i="2" s="1"/>
  <c r="N125" i="2" s="1"/>
  <c r="J126" i="2"/>
  <c r="J127" i="2"/>
  <c r="J128" i="2"/>
  <c r="J113" i="2"/>
  <c r="M103" i="2"/>
  <c r="N103" i="2" s="1"/>
  <c r="J101" i="2"/>
  <c r="M101" i="2" s="1"/>
  <c r="N101" i="2" s="1"/>
  <c r="J102" i="2"/>
  <c r="M102" i="2" s="1"/>
  <c r="N102" i="2" s="1"/>
  <c r="J103" i="2"/>
  <c r="J104" i="2"/>
  <c r="J105" i="2"/>
  <c r="M105" i="2" s="1"/>
  <c r="N105" i="2" s="1"/>
  <c r="J106" i="2"/>
  <c r="M106" i="2" s="1"/>
  <c r="N106" i="2" s="1"/>
  <c r="J107" i="2"/>
  <c r="J108" i="2"/>
  <c r="J109" i="2"/>
  <c r="M109" i="2" s="1"/>
  <c r="N109" i="2" s="1"/>
  <c r="J96" i="2"/>
  <c r="J97" i="2"/>
  <c r="M97" i="2" s="1"/>
  <c r="N97" i="2" s="1"/>
  <c r="J90" i="2"/>
  <c r="J91" i="2"/>
  <c r="M91" i="2" s="1"/>
  <c r="N91" i="2" s="1"/>
  <c r="J92" i="2"/>
  <c r="J93" i="2"/>
  <c r="J94" i="2"/>
  <c r="J95" i="2"/>
  <c r="M95" i="2" s="1"/>
  <c r="N95" i="2" s="1"/>
  <c r="J67" i="2"/>
  <c r="J68" i="2"/>
  <c r="M68" i="2" s="1"/>
  <c r="N68" i="2" s="1"/>
  <c r="J69" i="2"/>
  <c r="M69" i="2" s="1"/>
  <c r="N69" i="2" s="1"/>
  <c r="J70" i="2"/>
  <c r="J71" i="2"/>
  <c r="J72" i="2"/>
  <c r="J73" i="2"/>
  <c r="J74" i="2"/>
  <c r="J75" i="2"/>
  <c r="M75" i="2" s="1"/>
  <c r="N75" i="2" s="1"/>
  <c r="J76" i="2"/>
  <c r="J77" i="2"/>
  <c r="J78" i="2"/>
  <c r="J79" i="2"/>
  <c r="M79" i="2" s="1"/>
  <c r="N79" i="2" s="1"/>
  <c r="J80" i="2"/>
  <c r="J81" i="2"/>
  <c r="J82" i="2"/>
  <c r="J83" i="2"/>
  <c r="M83" i="2" s="1"/>
  <c r="N83" i="2" s="1"/>
  <c r="J84" i="2"/>
  <c r="J85" i="2"/>
  <c r="J86" i="2"/>
  <c r="J87" i="2"/>
  <c r="M87" i="2" s="1"/>
  <c r="N87" i="2" s="1"/>
  <c r="J88" i="2"/>
  <c r="J89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J35" i="2"/>
  <c r="J36" i="2"/>
  <c r="J37" i="2"/>
  <c r="J38" i="2"/>
  <c r="M38" i="2" s="1"/>
  <c r="N38" i="2" s="1"/>
  <c r="J39" i="2"/>
  <c r="J40" i="2"/>
  <c r="J41" i="2"/>
  <c r="J42" i="2"/>
  <c r="M42" i="2" s="1"/>
  <c r="N42" i="2" s="1"/>
  <c r="J43" i="2"/>
  <c r="J44" i="2"/>
  <c r="J45" i="2"/>
  <c r="J46" i="2"/>
  <c r="M46" i="2" s="1"/>
  <c r="N46" i="2" s="1"/>
  <c r="J47" i="2"/>
  <c r="J48" i="2"/>
  <c r="J49" i="2"/>
  <c r="J50" i="2"/>
  <c r="M50" i="2" s="1"/>
  <c r="N50" i="2" s="1"/>
  <c r="J51" i="2"/>
  <c r="J52" i="2"/>
  <c r="J53" i="2"/>
  <c r="J54" i="2"/>
  <c r="M54" i="2" s="1"/>
  <c r="N54" i="2" s="1"/>
  <c r="J55" i="2"/>
  <c r="J56" i="2"/>
  <c r="J57" i="2"/>
  <c r="J58" i="2"/>
  <c r="M58" i="2" s="1"/>
  <c r="N58" i="2" s="1"/>
  <c r="J59" i="2"/>
  <c r="J60" i="2"/>
  <c r="J61" i="2"/>
  <c r="J62" i="2"/>
  <c r="M62" i="2" s="1"/>
  <c r="N62" i="2" s="1"/>
  <c r="J63" i="2"/>
  <c r="J64" i="2"/>
  <c r="J34" i="2"/>
  <c r="K34" i="2"/>
  <c r="L34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L8" i="2"/>
  <c r="K8" i="2"/>
  <c r="J8" i="2"/>
  <c r="E8" i="2"/>
  <c r="L8" i="1"/>
  <c r="L145" i="1" s="1"/>
  <c r="E8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N142" i="1" s="1"/>
  <c r="K143" i="1"/>
  <c r="K144" i="1"/>
  <c r="J128" i="1"/>
  <c r="J129" i="1"/>
  <c r="J130" i="1"/>
  <c r="J131" i="1"/>
  <c r="J132" i="1"/>
  <c r="N132" i="1" s="1"/>
  <c r="J133" i="1"/>
  <c r="J134" i="1"/>
  <c r="J135" i="1"/>
  <c r="J136" i="1"/>
  <c r="N136" i="1" s="1"/>
  <c r="J137" i="1"/>
  <c r="J138" i="1"/>
  <c r="J139" i="1"/>
  <c r="J140" i="1"/>
  <c r="J141" i="1"/>
  <c r="J142" i="1"/>
  <c r="J143" i="1"/>
  <c r="J144" i="1"/>
  <c r="N130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J105" i="1"/>
  <c r="N105" i="1" s="1"/>
  <c r="J106" i="1"/>
  <c r="J107" i="1"/>
  <c r="J108" i="1"/>
  <c r="N108" i="1" s="1"/>
  <c r="J109" i="1"/>
  <c r="N109" i="1" s="1"/>
  <c r="J110" i="1"/>
  <c r="J111" i="1"/>
  <c r="J112" i="1"/>
  <c r="N112" i="1" s="1"/>
  <c r="J113" i="1"/>
  <c r="N113" i="1" s="1"/>
  <c r="J114" i="1"/>
  <c r="J115" i="1"/>
  <c r="J116" i="1"/>
  <c r="N116" i="1" s="1"/>
  <c r="J117" i="1"/>
  <c r="N117" i="1" s="1"/>
  <c r="J118" i="1"/>
  <c r="J119" i="1"/>
  <c r="J120" i="1"/>
  <c r="N120" i="1" s="1"/>
  <c r="J121" i="1"/>
  <c r="N121" i="1" s="1"/>
  <c r="J122" i="1"/>
  <c r="J123" i="1"/>
  <c r="J124" i="1"/>
  <c r="N124" i="1" s="1"/>
  <c r="J125" i="1"/>
  <c r="N125" i="1" s="1"/>
  <c r="K82" i="1"/>
  <c r="K83" i="1"/>
  <c r="K84" i="1"/>
  <c r="K85" i="1"/>
  <c r="K86" i="1"/>
  <c r="K87" i="1"/>
  <c r="N87" i="1" s="1"/>
  <c r="K88" i="1"/>
  <c r="K89" i="1"/>
  <c r="K90" i="1"/>
  <c r="K91" i="1"/>
  <c r="K92" i="1"/>
  <c r="K93" i="1"/>
  <c r="K94" i="1"/>
  <c r="K95" i="1"/>
  <c r="N95" i="1" s="1"/>
  <c r="K96" i="1"/>
  <c r="K97" i="1"/>
  <c r="K98" i="1"/>
  <c r="K99" i="1"/>
  <c r="N99" i="1" s="1"/>
  <c r="K100" i="1"/>
  <c r="K101" i="1"/>
  <c r="K102" i="1"/>
  <c r="K103" i="1"/>
  <c r="K104" i="1"/>
  <c r="J82" i="1"/>
  <c r="J83" i="1"/>
  <c r="N83" i="1" s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N103" i="1" s="1"/>
  <c r="J104" i="1"/>
  <c r="K70" i="1"/>
  <c r="K71" i="1"/>
  <c r="K72" i="1"/>
  <c r="K73" i="1"/>
  <c r="K74" i="1"/>
  <c r="K75" i="1"/>
  <c r="K76" i="1"/>
  <c r="K77" i="1"/>
  <c r="K78" i="1"/>
  <c r="K79" i="1"/>
  <c r="K80" i="1"/>
  <c r="K81" i="1"/>
  <c r="J70" i="1"/>
  <c r="N70" i="1" s="1"/>
  <c r="J71" i="1"/>
  <c r="N71" i="1" s="1"/>
  <c r="J72" i="1"/>
  <c r="N72" i="1" s="1"/>
  <c r="J73" i="1"/>
  <c r="N73" i="1" s="1"/>
  <c r="J74" i="1"/>
  <c r="N74" i="1" s="1"/>
  <c r="J75" i="1"/>
  <c r="N75" i="1" s="1"/>
  <c r="J76" i="1"/>
  <c r="N76" i="1" s="1"/>
  <c r="J77" i="1"/>
  <c r="N77" i="1" s="1"/>
  <c r="J78" i="1"/>
  <c r="N78" i="1" s="1"/>
  <c r="J79" i="1"/>
  <c r="N79" i="1" s="1"/>
  <c r="J80" i="1"/>
  <c r="N80" i="1" s="1"/>
  <c r="J81" i="1"/>
  <c r="N81" i="1" s="1"/>
  <c r="K58" i="1"/>
  <c r="K60" i="1"/>
  <c r="K61" i="1"/>
  <c r="K62" i="1"/>
  <c r="K63" i="1"/>
  <c r="K64" i="1"/>
  <c r="K65" i="1"/>
  <c r="K66" i="1"/>
  <c r="K67" i="1"/>
  <c r="K68" i="1"/>
  <c r="K69" i="1"/>
  <c r="J60" i="1"/>
  <c r="J61" i="1"/>
  <c r="J62" i="1"/>
  <c r="J63" i="1"/>
  <c r="J64" i="1"/>
  <c r="J65" i="1"/>
  <c r="J66" i="1"/>
  <c r="J67" i="1"/>
  <c r="J68" i="1"/>
  <c r="J69" i="1"/>
  <c r="J58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J42" i="1"/>
  <c r="N42" i="1" s="1"/>
  <c r="J43" i="1"/>
  <c r="N43" i="1" s="1"/>
  <c r="J44" i="1"/>
  <c r="N44" i="1" s="1"/>
  <c r="J45" i="1"/>
  <c r="N45" i="1" s="1"/>
  <c r="J46" i="1"/>
  <c r="N46" i="1" s="1"/>
  <c r="J47" i="1"/>
  <c r="N47" i="1" s="1"/>
  <c r="J48" i="1"/>
  <c r="N48" i="1" s="1"/>
  <c r="J49" i="1"/>
  <c r="N49" i="1" s="1"/>
  <c r="J50" i="1"/>
  <c r="N50" i="1" s="1"/>
  <c r="J51" i="1"/>
  <c r="N51" i="1" s="1"/>
  <c r="J52" i="1"/>
  <c r="N52" i="1" s="1"/>
  <c r="J53" i="1"/>
  <c r="N53" i="1" s="1"/>
  <c r="J54" i="1"/>
  <c r="N54" i="1" s="1"/>
  <c r="J55" i="1"/>
  <c r="N55" i="1" s="1"/>
  <c r="J56" i="1"/>
  <c r="N56" i="1" s="1"/>
  <c r="J57" i="1"/>
  <c r="N57" i="1" s="1"/>
  <c r="N68" i="1" l="1"/>
  <c r="N60" i="1"/>
  <c r="N66" i="1"/>
  <c r="N62" i="1"/>
  <c r="N91" i="1"/>
  <c r="N67" i="1"/>
  <c r="N63" i="1"/>
  <c r="N102" i="1"/>
  <c r="N98" i="1"/>
  <c r="N94" i="1"/>
  <c r="N90" i="1"/>
  <c r="N86" i="1"/>
  <c r="N82" i="1"/>
  <c r="N101" i="1"/>
  <c r="N97" i="1"/>
  <c r="N93" i="1"/>
  <c r="N89" i="1"/>
  <c r="N85" i="1"/>
  <c r="N138" i="1"/>
  <c r="N134" i="1"/>
  <c r="N58" i="1"/>
  <c r="N64" i="1"/>
  <c r="L151" i="2"/>
  <c r="M94" i="2"/>
  <c r="N94" i="2" s="1"/>
  <c r="M89" i="2"/>
  <c r="N89" i="2" s="1"/>
  <c r="M85" i="2"/>
  <c r="N85" i="2" s="1"/>
  <c r="M81" i="2"/>
  <c r="N81" i="2" s="1"/>
  <c r="M77" i="2"/>
  <c r="N77" i="2" s="1"/>
  <c r="M73" i="2"/>
  <c r="N73" i="2" s="1"/>
  <c r="M93" i="2"/>
  <c r="N93" i="2" s="1"/>
  <c r="M113" i="2"/>
  <c r="N113" i="2" s="1"/>
  <c r="M66" i="2"/>
  <c r="N66" i="2" s="1"/>
  <c r="K151" i="2"/>
  <c r="M136" i="2"/>
  <c r="N136" i="2" s="1"/>
  <c r="M100" i="2"/>
  <c r="N100" i="2" s="1"/>
  <c r="M127" i="2"/>
  <c r="N127" i="2" s="1"/>
  <c r="M115" i="2"/>
  <c r="N115" i="2" s="1"/>
  <c r="M86" i="2"/>
  <c r="N86" i="2" s="1"/>
  <c r="M82" i="2"/>
  <c r="N82" i="2" s="1"/>
  <c r="M78" i="2"/>
  <c r="N78" i="2" s="1"/>
  <c r="M74" i="2"/>
  <c r="N74" i="2" s="1"/>
  <c r="M71" i="2"/>
  <c r="N71" i="2" s="1"/>
  <c r="M67" i="2"/>
  <c r="N67" i="2" s="1"/>
  <c r="M90" i="2"/>
  <c r="N90" i="2" s="1"/>
  <c r="M134" i="2"/>
  <c r="N134" i="2" s="1"/>
  <c r="M126" i="2"/>
  <c r="N126" i="2" s="1"/>
  <c r="J151" i="2"/>
  <c r="M29" i="2"/>
  <c r="N29" i="2" s="1"/>
  <c r="M21" i="2"/>
  <c r="N21" i="2" s="1"/>
  <c r="M13" i="2"/>
  <c r="N13" i="2" s="1"/>
  <c r="M111" i="2"/>
  <c r="N111" i="2" s="1"/>
  <c r="N100" i="1"/>
  <c r="N96" i="1"/>
  <c r="N88" i="1"/>
  <c r="N69" i="1"/>
  <c r="N65" i="1"/>
  <c r="N61" i="1"/>
  <c r="N143" i="1"/>
  <c r="N139" i="1"/>
  <c r="N135" i="1"/>
  <c r="N131" i="1"/>
  <c r="N144" i="1"/>
  <c r="N140" i="1"/>
  <c r="N128" i="1"/>
  <c r="N104" i="1"/>
  <c r="N92" i="1"/>
  <c r="N84" i="1"/>
  <c r="M116" i="2"/>
  <c r="N116" i="2" s="1"/>
  <c r="M128" i="2"/>
  <c r="N128" i="2" s="1"/>
  <c r="M124" i="2"/>
  <c r="N124" i="2" s="1"/>
  <c r="M120" i="2"/>
  <c r="N120" i="2" s="1"/>
  <c r="M96" i="2"/>
  <c r="N96" i="2" s="1"/>
  <c r="M70" i="2"/>
  <c r="N70" i="2" s="1"/>
  <c r="M107" i="2"/>
  <c r="N107" i="2" s="1"/>
  <c r="M65" i="2"/>
  <c r="N65" i="2" s="1"/>
  <c r="M108" i="2"/>
  <c r="N108" i="2" s="1"/>
  <c r="M88" i="2"/>
  <c r="N88" i="2" s="1"/>
  <c r="M84" i="2"/>
  <c r="N84" i="2" s="1"/>
  <c r="M80" i="2"/>
  <c r="N80" i="2" s="1"/>
  <c r="M76" i="2"/>
  <c r="N76" i="2" s="1"/>
  <c r="M72" i="2"/>
  <c r="N72" i="2" s="1"/>
  <c r="M92" i="2"/>
  <c r="N92" i="2" s="1"/>
  <c r="M104" i="2"/>
  <c r="N104" i="2" s="1"/>
  <c r="M63" i="2"/>
  <c r="N63" i="2" s="1"/>
  <c r="M55" i="2"/>
  <c r="N55" i="2" s="1"/>
  <c r="M47" i="2"/>
  <c r="N47" i="2" s="1"/>
  <c r="M39" i="2"/>
  <c r="N39" i="2" s="1"/>
  <c r="M61" i="2"/>
  <c r="N61" i="2" s="1"/>
  <c r="M53" i="2"/>
  <c r="N53" i="2" s="1"/>
  <c r="M45" i="2"/>
  <c r="N45" i="2" s="1"/>
  <c r="M37" i="2"/>
  <c r="N37" i="2" s="1"/>
  <c r="M31" i="2"/>
  <c r="N31" i="2" s="1"/>
  <c r="M27" i="2"/>
  <c r="N27" i="2" s="1"/>
  <c r="M23" i="2"/>
  <c r="N23" i="2" s="1"/>
  <c r="M19" i="2"/>
  <c r="N19" i="2" s="1"/>
  <c r="M15" i="2"/>
  <c r="N15" i="2" s="1"/>
  <c r="M11" i="2"/>
  <c r="N11" i="2" s="1"/>
  <c r="M59" i="2"/>
  <c r="N59" i="2" s="1"/>
  <c r="M51" i="2"/>
  <c r="N51" i="2" s="1"/>
  <c r="M43" i="2"/>
  <c r="N43" i="2" s="1"/>
  <c r="M35" i="2"/>
  <c r="N35" i="2" s="1"/>
  <c r="M57" i="2"/>
  <c r="N57" i="2" s="1"/>
  <c r="M49" i="2"/>
  <c r="N49" i="2" s="1"/>
  <c r="M41" i="2"/>
  <c r="N41" i="2" s="1"/>
  <c r="M25" i="2"/>
  <c r="N25" i="2" s="1"/>
  <c r="M9" i="2"/>
  <c r="N9" i="2" s="1"/>
  <c r="M32" i="2"/>
  <c r="N32" i="2" s="1"/>
  <c r="M28" i="2"/>
  <c r="N28" i="2" s="1"/>
  <c r="M24" i="2"/>
  <c r="N24" i="2" s="1"/>
  <c r="M20" i="2"/>
  <c r="N20" i="2" s="1"/>
  <c r="M16" i="2"/>
  <c r="N16" i="2" s="1"/>
  <c r="M12" i="2"/>
  <c r="N12" i="2" s="1"/>
  <c r="M17" i="2"/>
  <c r="N17" i="2" s="1"/>
  <c r="M64" i="2"/>
  <c r="N64" i="2" s="1"/>
  <c r="M60" i="2"/>
  <c r="N60" i="2" s="1"/>
  <c r="M56" i="2"/>
  <c r="N56" i="2" s="1"/>
  <c r="M52" i="2"/>
  <c r="N52" i="2" s="1"/>
  <c r="M48" i="2"/>
  <c r="N48" i="2" s="1"/>
  <c r="M44" i="2"/>
  <c r="N44" i="2" s="1"/>
  <c r="M40" i="2"/>
  <c r="N40" i="2" s="1"/>
  <c r="M36" i="2"/>
  <c r="N36" i="2" s="1"/>
  <c r="M30" i="2"/>
  <c r="N30" i="2" s="1"/>
  <c r="M26" i="2"/>
  <c r="N26" i="2" s="1"/>
  <c r="M22" i="2"/>
  <c r="N22" i="2" s="1"/>
  <c r="M18" i="2"/>
  <c r="N18" i="2" s="1"/>
  <c r="M14" i="2"/>
  <c r="N14" i="2" s="1"/>
  <c r="M10" i="2"/>
  <c r="N10" i="2" s="1"/>
  <c r="M34" i="2"/>
  <c r="N34" i="2" s="1"/>
  <c r="M8" i="2"/>
  <c r="N8" i="2" s="1"/>
  <c r="N122" i="1"/>
  <c r="N118" i="1"/>
  <c r="N114" i="1"/>
  <c r="N110" i="1"/>
  <c r="N106" i="1"/>
  <c r="N123" i="1"/>
  <c r="N119" i="1"/>
  <c r="N115" i="1"/>
  <c r="N111" i="1"/>
  <c r="N107" i="1"/>
  <c r="N141" i="1"/>
  <c r="N137" i="1"/>
  <c r="N133" i="1"/>
  <c r="N129" i="1"/>
  <c r="J10" i="1"/>
  <c r="J11" i="1"/>
  <c r="J12" i="1"/>
  <c r="N12" i="1" s="1"/>
  <c r="J13" i="1"/>
  <c r="J14" i="1"/>
  <c r="J15" i="1"/>
  <c r="J16" i="1"/>
  <c r="N16" i="1" s="1"/>
  <c r="J17" i="1"/>
  <c r="J18" i="1"/>
  <c r="J19" i="1"/>
  <c r="J20" i="1"/>
  <c r="J21" i="1"/>
  <c r="J22" i="1"/>
  <c r="J23" i="1"/>
  <c r="J24" i="1"/>
  <c r="N24" i="1" s="1"/>
  <c r="J25" i="1"/>
  <c r="J26" i="1"/>
  <c r="J27" i="1"/>
  <c r="J28" i="1"/>
  <c r="N28" i="1" s="1"/>
  <c r="J29" i="1"/>
  <c r="J30" i="1"/>
  <c r="J31" i="1"/>
  <c r="J32" i="1"/>
  <c r="N32" i="1" s="1"/>
  <c r="J33" i="1"/>
  <c r="J34" i="1"/>
  <c r="J35" i="1"/>
  <c r="J36" i="1"/>
  <c r="N36" i="1" s="1"/>
  <c r="J37" i="1"/>
  <c r="J38" i="1"/>
  <c r="J39" i="1"/>
  <c r="J40" i="1"/>
  <c r="N40" i="1" s="1"/>
  <c r="J41" i="1"/>
  <c r="J8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8" i="1"/>
  <c r="N21" i="1" l="1"/>
  <c r="N17" i="1"/>
  <c r="N13" i="1"/>
  <c r="N41" i="1"/>
  <c r="N37" i="1"/>
  <c r="N33" i="1"/>
  <c r="N29" i="1"/>
  <c r="N25" i="1"/>
  <c r="K145" i="1"/>
  <c r="J145" i="1"/>
  <c r="N10" i="1"/>
  <c r="M151" i="2"/>
  <c r="N151" i="2" s="1"/>
  <c r="N39" i="1"/>
  <c r="N35" i="1"/>
  <c r="N31" i="1"/>
  <c r="N27" i="1"/>
  <c r="N23" i="1"/>
  <c r="N19" i="1"/>
  <c r="N15" i="1"/>
  <c r="M8" i="1"/>
  <c r="N8" i="1" s="1"/>
  <c r="N22" i="1"/>
  <c r="N18" i="1"/>
  <c r="N14" i="1"/>
  <c r="N20" i="1"/>
  <c r="N38" i="1"/>
  <c r="N34" i="1"/>
  <c r="N30" i="1"/>
  <c r="N26" i="1"/>
  <c r="N11" i="1" l="1"/>
  <c r="N145" i="1" s="1"/>
</calcChain>
</file>

<file path=xl/sharedStrings.xml><?xml version="1.0" encoding="utf-8"?>
<sst xmlns="http://schemas.openxmlformats.org/spreadsheetml/2006/main" count="556" uniqueCount="526">
  <si>
    <t>순번</t>
    <phoneticPr fontId="2" type="noConversion"/>
  </si>
  <si>
    <t>등록번호</t>
    <phoneticPr fontId="2" type="noConversion"/>
  </si>
  <si>
    <t>성명</t>
    <phoneticPr fontId="2" type="noConversion"/>
  </si>
  <si>
    <t>진료비</t>
    <phoneticPr fontId="2" type="noConversion"/>
  </si>
  <si>
    <t>계</t>
    <phoneticPr fontId="2" type="noConversion"/>
  </si>
  <si>
    <t>청구액</t>
    <phoneticPr fontId="2" type="noConversion"/>
  </si>
  <si>
    <t>청구일자</t>
    <phoneticPr fontId="2" type="noConversion"/>
  </si>
  <si>
    <t>입금일자</t>
    <phoneticPr fontId="2" type="noConversion"/>
  </si>
  <si>
    <t>비고</t>
    <phoneticPr fontId="2" type="noConversion"/>
  </si>
  <si>
    <t>1차검진</t>
    <phoneticPr fontId="2" type="noConversion"/>
  </si>
  <si>
    <t>진료비(청구)</t>
    <phoneticPr fontId="2" type="noConversion"/>
  </si>
  <si>
    <t>생애검진</t>
    <phoneticPr fontId="2" type="noConversion"/>
  </si>
  <si>
    <t>고광덕</t>
    <phoneticPr fontId="2" type="noConversion"/>
  </si>
  <si>
    <t>현용운</t>
    <phoneticPr fontId="2" type="noConversion"/>
  </si>
  <si>
    <t>강동진</t>
    <phoneticPr fontId="2" type="noConversion"/>
  </si>
  <si>
    <t>강동호</t>
    <phoneticPr fontId="2" type="noConversion"/>
  </si>
  <si>
    <t>강태곤</t>
    <phoneticPr fontId="2" type="noConversion"/>
  </si>
  <si>
    <t>고명준</t>
    <phoneticPr fontId="2" type="noConversion"/>
  </si>
  <si>
    <t>김동환</t>
    <phoneticPr fontId="2" type="noConversion"/>
  </si>
  <si>
    <t>김상연</t>
    <phoneticPr fontId="2" type="noConversion"/>
  </si>
  <si>
    <t>김성수</t>
    <phoneticPr fontId="2" type="noConversion"/>
  </si>
  <si>
    <t>김중섭</t>
    <phoneticPr fontId="2" type="noConversion"/>
  </si>
  <si>
    <t>김창성</t>
    <phoneticPr fontId="2" type="noConversion"/>
  </si>
  <si>
    <t>00528228</t>
    <phoneticPr fontId="2" type="noConversion"/>
  </si>
  <si>
    <t>17840136</t>
    <phoneticPr fontId="2" type="noConversion"/>
  </si>
  <si>
    <t>18500905</t>
    <phoneticPr fontId="2" type="noConversion"/>
  </si>
  <si>
    <t>18501047</t>
    <phoneticPr fontId="2" type="noConversion"/>
  </si>
  <si>
    <t>18031593</t>
    <phoneticPr fontId="2" type="noConversion"/>
  </si>
  <si>
    <t>18496417</t>
    <phoneticPr fontId="2" type="noConversion"/>
  </si>
  <si>
    <t>김형익</t>
    <phoneticPr fontId="2" type="noConversion"/>
  </si>
  <si>
    <t>신봉길</t>
    <phoneticPr fontId="2" type="noConversion"/>
  </si>
  <si>
    <t>오현탁</t>
    <phoneticPr fontId="2" type="noConversion"/>
  </si>
  <si>
    <t>이규복</t>
    <phoneticPr fontId="2" type="noConversion"/>
  </si>
  <si>
    <t>이영식</t>
    <phoneticPr fontId="2" type="noConversion"/>
  </si>
  <si>
    <t>18501023</t>
    <phoneticPr fontId="2" type="noConversion"/>
  </si>
  <si>
    <t>18496400</t>
    <phoneticPr fontId="2" type="noConversion"/>
  </si>
  <si>
    <t>18500967</t>
    <phoneticPr fontId="2" type="noConversion"/>
  </si>
  <si>
    <t>11039952</t>
    <phoneticPr fontId="2" type="noConversion"/>
  </si>
  <si>
    <t>00392394</t>
    <phoneticPr fontId="2" type="noConversion"/>
  </si>
  <si>
    <t>18501681</t>
    <phoneticPr fontId="2" type="noConversion"/>
  </si>
  <si>
    <t>16568619</t>
    <phoneticPr fontId="2" type="noConversion"/>
  </si>
  <si>
    <t>강상혁</t>
    <phoneticPr fontId="2" type="noConversion"/>
  </si>
  <si>
    <t>고경보</t>
    <phoneticPr fontId="2" type="noConversion"/>
  </si>
  <si>
    <t>고동준</t>
    <phoneticPr fontId="2" type="noConversion"/>
  </si>
  <si>
    <t>권정협</t>
    <phoneticPr fontId="2" type="noConversion"/>
  </si>
  <si>
    <t>김남택</t>
    <phoneticPr fontId="2" type="noConversion"/>
  </si>
  <si>
    <t>김병희</t>
    <phoneticPr fontId="2" type="noConversion"/>
  </si>
  <si>
    <t>김우용</t>
    <phoneticPr fontId="2" type="noConversion"/>
  </si>
  <si>
    <t>부건</t>
    <phoneticPr fontId="2" type="noConversion"/>
  </si>
  <si>
    <t>오종훈</t>
    <phoneticPr fontId="2" type="noConversion"/>
  </si>
  <si>
    <t>이민호</t>
    <phoneticPr fontId="2" type="noConversion"/>
  </si>
  <si>
    <t>이수봉</t>
    <phoneticPr fontId="2" type="noConversion"/>
  </si>
  <si>
    <t>임경수</t>
    <phoneticPr fontId="2" type="noConversion"/>
  </si>
  <si>
    <t>10372074</t>
    <phoneticPr fontId="2" type="noConversion"/>
  </si>
  <si>
    <t>18501179</t>
    <phoneticPr fontId="2" type="noConversion"/>
  </si>
  <si>
    <t>00417828</t>
    <phoneticPr fontId="2" type="noConversion"/>
  </si>
  <si>
    <t>18500936</t>
    <phoneticPr fontId="2" type="noConversion"/>
  </si>
  <si>
    <t>11299956</t>
    <phoneticPr fontId="2" type="noConversion"/>
  </si>
  <si>
    <t>18501162</t>
    <phoneticPr fontId="2" type="noConversion"/>
  </si>
  <si>
    <t>17614825</t>
    <phoneticPr fontId="2" type="noConversion"/>
  </si>
  <si>
    <t>18500929</t>
    <phoneticPr fontId="2" type="noConversion"/>
  </si>
  <si>
    <t>18500828</t>
    <phoneticPr fontId="2" type="noConversion"/>
  </si>
  <si>
    <t>임윤재</t>
    <phoneticPr fontId="2" type="noConversion"/>
  </si>
  <si>
    <t>정승배</t>
    <phoneticPr fontId="2" type="noConversion"/>
  </si>
  <si>
    <t>조인호</t>
    <phoneticPr fontId="2" type="noConversion"/>
  </si>
  <si>
    <t>조현국</t>
    <phoneticPr fontId="2" type="noConversion"/>
  </si>
  <si>
    <t>황성택</t>
    <phoneticPr fontId="2" type="noConversion"/>
  </si>
  <si>
    <t>18501061</t>
    <phoneticPr fontId="2" type="noConversion"/>
  </si>
  <si>
    <t>18261820</t>
    <phoneticPr fontId="2" type="noConversion"/>
  </si>
  <si>
    <t>18501186</t>
    <phoneticPr fontId="2" type="noConversion"/>
  </si>
  <si>
    <t>18500998</t>
    <phoneticPr fontId="2" type="noConversion"/>
  </si>
  <si>
    <t>16832651</t>
    <phoneticPr fontId="2" type="noConversion"/>
  </si>
  <si>
    <t>본인부담액</t>
    <phoneticPr fontId="2" type="noConversion"/>
  </si>
  <si>
    <t>1차검진</t>
    <phoneticPr fontId="2" type="noConversion"/>
  </si>
  <si>
    <t>생애검진</t>
    <phoneticPr fontId="2" type="noConversion"/>
  </si>
  <si>
    <t>청구액</t>
    <phoneticPr fontId="2" type="noConversion"/>
  </si>
  <si>
    <t>청구불가조정액</t>
    <phoneticPr fontId="2" type="noConversion"/>
  </si>
  <si>
    <t>삭감액</t>
    <phoneticPr fontId="2" type="noConversion"/>
  </si>
  <si>
    <t>수검일</t>
    <phoneticPr fontId="2" type="noConversion"/>
  </si>
  <si>
    <t>고동준</t>
    <phoneticPr fontId="2" type="noConversion"/>
  </si>
  <si>
    <t>고혁만</t>
  </si>
  <si>
    <t>김병택</t>
  </si>
  <si>
    <t>김성준</t>
  </si>
  <si>
    <t>김형순</t>
  </si>
  <si>
    <t>마민우</t>
  </si>
  <si>
    <t>문정환</t>
  </si>
  <si>
    <t>박선일</t>
  </si>
  <si>
    <t>샤유디</t>
  </si>
  <si>
    <t>송애란</t>
  </si>
  <si>
    <t>송춘근</t>
  </si>
  <si>
    <t>시롯</t>
  </si>
  <si>
    <t>옥불</t>
  </si>
  <si>
    <t>우제문</t>
  </si>
  <si>
    <t>이소라</t>
  </si>
  <si>
    <t>현종민</t>
  </si>
  <si>
    <t>현지웅</t>
  </si>
  <si>
    <t>10065198</t>
    <phoneticPr fontId="2" type="noConversion"/>
  </si>
  <si>
    <t>18501225</t>
    <phoneticPr fontId="2" type="noConversion"/>
  </si>
  <si>
    <t>17938475</t>
    <phoneticPr fontId="2" type="noConversion"/>
  </si>
  <si>
    <t>00377661</t>
    <phoneticPr fontId="2" type="noConversion"/>
  </si>
  <si>
    <t>10112931</t>
    <phoneticPr fontId="2" type="noConversion"/>
  </si>
  <si>
    <t>18500873</t>
    <phoneticPr fontId="2" type="noConversion"/>
  </si>
  <si>
    <t>17567967</t>
    <phoneticPr fontId="2" type="noConversion"/>
  </si>
  <si>
    <t>18500619</t>
    <phoneticPr fontId="2" type="noConversion"/>
  </si>
  <si>
    <t>00426524</t>
    <phoneticPr fontId="2" type="noConversion"/>
  </si>
  <si>
    <t>18500727</t>
    <phoneticPr fontId="2" type="noConversion"/>
  </si>
  <si>
    <t>18500626</t>
    <phoneticPr fontId="2" type="noConversion"/>
  </si>
  <si>
    <t>18500594</t>
    <phoneticPr fontId="2" type="noConversion"/>
  </si>
  <si>
    <t>18500688</t>
    <phoneticPr fontId="2" type="noConversion"/>
  </si>
  <si>
    <t>18078927</t>
    <phoneticPr fontId="2" type="noConversion"/>
  </si>
  <si>
    <t>10268081</t>
    <phoneticPr fontId="2" type="noConversion"/>
  </si>
  <si>
    <t>11109255</t>
    <phoneticPr fontId="2" type="noConversion"/>
  </si>
  <si>
    <t>송현익</t>
    <phoneticPr fontId="2" type="noConversion"/>
  </si>
  <si>
    <t>18500811</t>
    <phoneticPr fontId="2" type="noConversion"/>
  </si>
  <si>
    <t>고석준</t>
  </si>
  <si>
    <t>김성수</t>
  </si>
  <si>
    <t>김영훈</t>
  </si>
  <si>
    <t>김인정</t>
  </si>
  <si>
    <t>문동호</t>
  </si>
  <si>
    <t>문영남</t>
  </si>
  <si>
    <t>유정우</t>
  </si>
  <si>
    <t>이창우</t>
  </si>
  <si>
    <t>장성권</t>
  </si>
  <si>
    <t>황보혁</t>
  </si>
  <si>
    <t>00401844</t>
  </si>
  <si>
    <t>10961683</t>
  </si>
  <si>
    <t>11244747</t>
  </si>
  <si>
    <t>16683099</t>
  </si>
  <si>
    <t>17290180</t>
  </si>
  <si>
    <t>10411171</t>
  </si>
  <si>
    <t>00514957</t>
  </si>
  <si>
    <t>18504301</t>
  </si>
  <si>
    <t>00389091</t>
  </si>
  <si>
    <t>18504464</t>
  </si>
  <si>
    <t>강석준</t>
  </si>
  <si>
    <t>고명남</t>
  </si>
  <si>
    <t>김기동</t>
  </si>
  <si>
    <t>김동정</t>
  </si>
  <si>
    <t>김태형</t>
  </si>
  <si>
    <t>문승욱</t>
  </si>
  <si>
    <t>송봉언</t>
  </si>
  <si>
    <t>양지영</t>
  </si>
  <si>
    <t>양형기</t>
  </si>
  <si>
    <t>조용진</t>
  </si>
  <si>
    <t>황용호</t>
  </si>
  <si>
    <t>00336892</t>
  </si>
  <si>
    <t>00359533</t>
  </si>
  <si>
    <t>17209843</t>
  </si>
  <si>
    <t>18505708</t>
  </si>
  <si>
    <t>18505715</t>
  </si>
  <si>
    <t>10369504</t>
  </si>
  <si>
    <t>10872916</t>
  </si>
  <si>
    <t>18503391</t>
  </si>
  <si>
    <t>00527238</t>
  </si>
  <si>
    <t>18505722</t>
  </si>
  <si>
    <t>18331301</t>
  </si>
  <si>
    <t>11097213</t>
  </si>
  <si>
    <t>가얀</t>
  </si>
  <si>
    <t>갈도노</t>
  </si>
  <si>
    <t>권영인</t>
  </si>
  <si>
    <t>김금식</t>
  </si>
  <si>
    <t>김대용</t>
  </si>
  <si>
    <t>김용정</t>
  </si>
  <si>
    <t>노효섭</t>
  </si>
  <si>
    <t>로메쓰</t>
  </si>
  <si>
    <t>록킴</t>
  </si>
  <si>
    <t>리겔</t>
  </si>
  <si>
    <t>마만</t>
  </si>
  <si>
    <t>문성은</t>
  </si>
  <si>
    <t>박동주</t>
  </si>
  <si>
    <t>사랏</t>
  </si>
  <si>
    <t>양상식</t>
  </si>
  <si>
    <t>에코</t>
  </si>
  <si>
    <t>엠만</t>
  </si>
  <si>
    <t>윤정현</t>
  </si>
  <si>
    <t>이승민</t>
  </si>
  <si>
    <t>이영숙</t>
  </si>
  <si>
    <t>이용준</t>
  </si>
  <si>
    <t>자얀드</t>
  </si>
  <si>
    <t>장혜숙</t>
  </si>
  <si>
    <t>18435607</t>
  </si>
  <si>
    <t>18503447</t>
  </si>
  <si>
    <t>18503207</t>
  </si>
  <si>
    <t>18503346</t>
  </si>
  <si>
    <t>18503377</t>
  </si>
  <si>
    <t>00342669</t>
  </si>
  <si>
    <t>18158683</t>
  </si>
  <si>
    <t>18503339</t>
  </si>
  <si>
    <t>18503353</t>
  </si>
  <si>
    <t>18503245</t>
  </si>
  <si>
    <t>18503360</t>
  </si>
  <si>
    <t>18503618</t>
  </si>
  <si>
    <t>00377629</t>
  </si>
  <si>
    <t>18503269</t>
  </si>
  <si>
    <t>16837757</t>
  </si>
  <si>
    <t>18503430</t>
  </si>
  <si>
    <t>18503252</t>
  </si>
  <si>
    <t>10695049</t>
  </si>
  <si>
    <t>18500563</t>
  </si>
  <si>
    <t>18503454</t>
  </si>
  <si>
    <t>17875543</t>
  </si>
  <si>
    <t>18503283</t>
  </si>
  <si>
    <t>00344727</t>
  </si>
  <si>
    <t>강신안</t>
  </si>
  <si>
    <t>고석철</t>
  </si>
  <si>
    <t>김덕언</t>
  </si>
  <si>
    <t>김재학</t>
  </si>
  <si>
    <t>김한수</t>
  </si>
  <si>
    <t>문영</t>
  </si>
  <si>
    <t>신학순</t>
  </si>
  <si>
    <t>양순호</t>
  </si>
  <si>
    <t>양승립</t>
  </si>
  <si>
    <t>오봉환</t>
  </si>
  <si>
    <t>우덕식</t>
  </si>
  <si>
    <t>유미정</t>
  </si>
  <si>
    <t>유태순</t>
  </si>
  <si>
    <t>이금미</t>
  </si>
  <si>
    <t>이종현</t>
  </si>
  <si>
    <t>정상우</t>
  </si>
  <si>
    <t>정상호</t>
  </si>
  <si>
    <t>정용택</t>
  </si>
  <si>
    <t>조은국</t>
  </si>
  <si>
    <t>조지훈</t>
  </si>
  <si>
    <t>최민호</t>
  </si>
  <si>
    <t>18510469</t>
  </si>
  <si>
    <t>00326319</t>
  </si>
  <si>
    <t>00410391</t>
  </si>
  <si>
    <t>18513367</t>
  </si>
  <si>
    <t>18502963</t>
  </si>
  <si>
    <t>18513398</t>
  </si>
  <si>
    <t>18502932</t>
  </si>
  <si>
    <t>18513499</t>
  </si>
  <si>
    <t>18510483</t>
  </si>
  <si>
    <t>18502994</t>
  </si>
  <si>
    <t>18502987</t>
  </si>
  <si>
    <t>18513521</t>
  </si>
  <si>
    <t>17657637</t>
  </si>
  <si>
    <t>17931962</t>
  </si>
  <si>
    <t>18169102</t>
  </si>
  <si>
    <t>18513552</t>
  </si>
  <si>
    <t>18513569</t>
  </si>
  <si>
    <t>10627185</t>
  </si>
  <si>
    <t>17257347</t>
  </si>
  <si>
    <t>18513583</t>
  </si>
  <si>
    <t>18513590</t>
  </si>
  <si>
    <t>강경필</t>
  </si>
  <si>
    <t>고충석</t>
  </si>
  <si>
    <t>김경후</t>
  </si>
  <si>
    <t>김대훈</t>
  </si>
  <si>
    <t>김덕중</t>
  </si>
  <si>
    <t>김성진</t>
  </si>
  <si>
    <t>김현호</t>
  </si>
  <si>
    <t>부두음</t>
  </si>
  <si>
    <t>양방하</t>
  </si>
  <si>
    <t>오봉건</t>
  </si>
  <si>
    <t>이기탁</t>
  </si>
  <si>
    <t>이진경</t>
  </si>
  <si>
    <t>이창호</t>
  </si>
  <si>
    <t>이현우</t>
  </si>
  <si>
    <t>조덕영</t>
  </si>
  <si>
    <t>좌선웅</t>
  </si>
  <si>
    <t>17055332</t>
  </si>
  <si>
    <t>17786030</t>
  </si>
  <si>
    <t>11021230</t>
  </si>
  <si>
    <t>18507564</t>
  </si>
  <si>
    <t>10016482</t>
  </si>
  <si>
    <t>18507418</t>
  </si>
  <si>
    <t>18502468</t>
  </si>
  <si>
    <t>00468762</t>
  </si>
  <si>
    <t>00518488</t>
  </si>
  <si>
    <t>16574397</t>
  </si>
  <si>
    <t>18513545</t>
  </si>
  <si>
    <t>17448996</t>
  </si>
  <si>
    <t>18507533</t>
  </si>
  <si>
    <t>18502507</t>
  </si>
  <si>
    <t>00519537</t>
  </si>
  <si>
    <t>18503043</t>
  </si>
  <si>
    <t>10331686</t>
  </si>
  <si>
    <t>2차검진</t>
    <phoneticPr fontId="2" type="noConversion"/>
  </si>
  <si>
    <t>2차검진</t>
    <phoneticPr fontId="2" type="noConversion"/>
  </si>
  <si>
    <t>진료비</t>
    <phoneticPr fontId="2" type="noConversion"/>
  </si>
  <si>
    <t>급여총액</t>
    <phoneticPr fontId="2" type="noConversion"/>
  </si>
  <si>
    <t>이화연</t>
  </si>
  <si>
    <t>강봉현</t>
  </si>
  <si>
    <t>강철희</t>
  </si>
  <si>
    <t>고대호</t>
  </si>
  <si>
    <t>고봉수</t>
  </si>
  <si>
    <t>고한종</t>
  </si>
  <si>
    <t>구대회</t>
  </si>
  <si>
    <t>김상범</t>
  </si>
  <si>
    <t>김영석</t>
  </si>
  <si>
    <t>김은영</t>
  </si>
  <si>
    <t>김재관</t>
  </si>
  <si>
    <t>박순영</t>
  </si>
  <si>
    <t>박준형</t>
  </si>
  <si>
    <t>박진우</t>
  </si>
  <si>
    <t>백상진</t>
  </si>
  <si>
    <t>서동민</t>
  </si>
  <si>
    <t>서현석</t>
  </si>
  <si>
    <t>송민종</t>
  </si>
  <si>
    <t>신길영</t>
  </si>
  <si>
    <t>양재영</t>
  </si>
  <si>
    <t>유경란</t>
  </si>
  <si>
    <t>이기훈</t>
  </si>
  <si>
    <t>이주호</t>
  </si>
  <si>
    <t>현진이</t>
  </si>
  <si>
    <t>홍성주</t>
  </si>
  <si>
    <t>00356247</t>
  </si>
  <si>
    <t>18507711</t>
  </si>
  <si>
    <t>00389331</t>
  </si>
  <si>
    <t>17009865</t>
  </si>
  <si>
    <t>임채화</t>
    <phoneticPr fontId="2" type="noConversion"/>
  </si>
  <si>
    <t>강경희</t>
  </si>
  <si>
    <t>강계수</t>
  </si>
  <si>
    <t>강문수</t>
  </si>
  <si>
    <t>김병수</t>
  </si>
  <si>
    <t>김봉준</t>
  </si>
  <si>
    <t>김성훈</t>
  </si>
  <si>
    <t>김정만</t>
  </si>
  <si>
    <t>김종국</t>
  </si>
  <si>
    <t>김현석</t>
  </si>
  <si>
    <t>문영찬</t>
  </si>
  <si>
    <t>문정수</t>
  </si>
  <si>
    <t>박미애</t>
  </si>
  <si>
    <t>박해경</t>
  </si>
  <si>
    <t>부지환</t>
  </si>
  <si>
    <t>와산</t>
  </si>
  <si>
    <t>유재용</t>
  </si>
  <si>
    <t>이성훈</t>
  </si>
  <si>
    <t>이은경</t>
  </si>
  <si>
    <t>임영구</t>
  </si>
  <si>
    <t>전기봉</t>
  </si>
  <si>
    <t>전윤아</t>
  </si>
  <si>
    <t>정일권</t>
  </si>
  <si>
    <t>조송관</t>
  </si>
  <si>
    <t>조은숙</t>
  </si>
  <si>
    <t>조진오</t>
  </si>
  <si>
    <t>지승현</t>
  </si>
  <si>
    <t>채정희</t>
  </si>
  <si>
    <t>한장훈</t>
  </si>
  <si>
    <t>허영범</t>
  </si>
  <si>
    <t>황성규</t>
  </si>
  <si>
    <t>18516520</t>
  </si>
  <si>
    <t>18515635</t>
  </si>
  <si>
    <t>17441515</t>
  </si>
  <si>
    <t>00427483</t>
  </si>
  <si>
    <t>00480962</t>
  </si>
  <si>
    <t>18516816</t>
  </si>
  <si>
    <t>17010524</t>
  </si>
  <si>
    <t>16947553</t>
  </si>
  <si>
    <t>18518704</t>
  </si>
  <si>
    <t>18515642</t>
  </si>
  <si>
    <t>10101683</t>
  </si>
  <si>
    <t>18513406</t>
  </si>
  <si>
    <t>18517624</t>
  </si>
  <si>
    <t>18513444</t>
  </si>
  <si>
    <t>18517028</t>
  </si>
  <si>
    <t>18307632</t>
  </si>
  <si>
    <t>18518711</t>
  </si>
  <si>
    <t>10380727</t>
  </si>
  <si>
    <t>16823549</t>
  </si>
  <si>
    <t>10418071</t>
  </si>
  <si>
    <t>18509128</t>
  </si>
  <si>
    <t>18468575</t>
  </si>
  <si>
    <t>18513576</t>
  </si>
  <si>
    <t>10908334</t>
  </si>
  <si>
    <t>10740963</t>
  </si>
  <si>
    <t>00356926</t>
  </si>
  <si>
    <t>11341895</t>
  </si>
  <si>
    <t>16700273</t>
  </si>
  <si>
    <t>18318966</t>
  </si>
  <si>
    <t>18513622</t>
  </si>
  <si>
    <t>김영만</t>
  </si>
  <si>
    <t>김옥수</t>
  </si>
  <si>
    <t>김윤석</t>
  </si>
  <si>
    <t>김형준</t>
  </si>
  <si>
    <t>박범진</t>
  </si>
  <si>
    <t>박수성</t>
  </si>
  <si>
    <t>박정현</t>
  </si>
  <si>
    <t>오경주</t>
  </si>
  <si>
    <t>오승용</t>
  </si>
  <si>
    <t>윤도홍</t>
  </si>
  <si>
    <t>이경욱</t>
  </si>
  <si>
    <t>이양훈</t>
  </si>
  <si>
    <t>이홍연</t>
  </si>
  <si>
    <t>임채준</t>
  </si>
  <si>
    <t>조영익</t>
  </si>
  <si>
    <t>최철수</t>
  </si>
  <si>
    <t>한용재</t>
  </si>
  <si>
    <t>김연철</t>
    <phoneticPr fontId="2" type="noConversion"/>
  </si>
  <si>
    <t>18516847</t>
  </si>
  <si>
    <t>00411347</t>
  </si>
  <si>
    <t>18515673</t>
  </si>
  <si>
    <t>18518773</t>
  </si>
  <si>
    <t>10811182</t>
  </si>
  <si>
    <t>18393284</t>
  </si>
  <si>
    <t>10832312</t>
  </si>
  <si>
    <t>17142647</t>
  </si>
  <si>
    <t>00480244</t>
  </si>
  <si>
    <t>16520136</t>
  </si>
  <si>
    <t>00305125</t>
  </si>
  <si>
    <t>17680776</t>
  </si>
  <si>
    <t>18516830</t>
  </si>
  <si>
    <t>18362297</t>
  </si>
  <si>
    <t>18516715</t>
  </si>
  <si>
    <t>18515527</t>
  </si>
  <si>
    <t>18516722</t>
  </si>
  <si>
    <t>16814785</t>
  </si>
  <si>
    <t>강희수</t>
    <phoneticPr fontId="2" type="noConversion"/>
  </si>
  <si>
    <t>고석보</t>
    <phoneticPr fontId="2" type="noConversion"/>
  </si>
  <si>
    <t>고현미</t>
    <phoneticPr fontId="2" type="noConversion"/>
  </si>
  <si>
    <t>김석철</t>
    <phoneticPr fontId="2" type="noConversion"/>
  </si>
  <si>
    <t>김성진</t>
    <phoneticPr fontId="2" type="noConversion"/>
  </si>
  <si>
    <t>18513305</t>
    <phoneticPr fontId="2" type="noConversion"/>
  </si>
  <si>
    <t>18515611</t>
    <phoneticPr fontId="2" type="noConversion"/>
  </si>
  <si>
    <t>11321132</t>
    <phoneticPr fontId="2" type="noConversion"/>
  </si>
  <si>
    <t>18500866</t>
    <phoneticPr fontId="2" type="noConversion"/>
  </si>
  <si>
    <t>18513343</t>
    <phoneticPr fontId="2" type="noConversion"/>
  </si>
  <si>
    <t>고효정</t>
    <phoneticPr fontId="2" type="noConversion"/>
  </si>
  <si>
    <t>곽병섭</t>
    <phoneticPr fontId="2" type="noConversion"/>
  </si>
  <si>
    <t>김형칠</t>
    <phoneticPr fontId="2" type="noConversion"/>
  </si>
  <si>
    <t>심재훈</t>
    <phoneticPr fontId="2" type="noConversion"/>
  </si>
  <si>
    <t>오재혁</t>
    <phoneticPr fontId="2" type="noConversion"/>
  </si>
  <si>
    <t>홍길자</t>
    <phoneticPr fontId="2" type="noConversion"/>
  </si>
  <si>
    <t>00403179</t>
    <phoneticPr fontId="2" type="noConversion"/>
  </si>
  <si>
    <t>강수철</t>
    <phoneticPr fontId="2" type="noConversion"/>
  </si>
  <si>
    <t>이승호</t>
    <phoneticPr fontId="2" type="noConversion"/>
  </si>
  <si>
    <t>강임선</t>
    <phoneticPr fontId="2" type="noConversion"/>
  </si>
  <si>
    <t>김창수</t>
    <phoneticPr fontId="2" type="noConversion"/>
  </si>
  <si>
    <t>박정현</t>
    <phoneticPr fontId="2" type="noConversion"/>
  </si>
  <si>
    <t>양근협</t>
    <phoneticPr fontId="2" type="noConversion"/>
  </si>
  <si>
    <t>유성식</t>
    <phoneticPr fontId="2" type="noConversion"/>
  </si>
  <si>
    <t>이진호</t>
    <phoneticPr fontId="2" type="noConversion"/>
  </si>
  <si>
    <t>전정심</t>
    <phoneticPr fontId="2" type="noConversion"/>
  </si>
  <si>
    <t>최기호</t>
    <phoneticPr fontId="2" type="noConversion"/>
  </si>
  <si>
    <t>홍용석</t>
    <phoneticPr fontId="2" type="noConversion"/>
  </si>
  <si>
    <t>임동완</t>
    <phoneticPr fontId="2" type="noConversion"/>
  </si>
  <si>
    <t>강창일</t>
    <phoneticPr fontId="2" type="noConversion"/>
  </si>
  <si>
    <t>강태원</t>
    <phoneticPr fontId="2" type="noConversion"/>
  </si>
  <si>
    <t>고영호</t>
    <phoneticPr fontId="2" type="noConversion"/>
  </si>
  <si>
    <t>김송기</t>
    <phoneticPr fontId="2" type="noConversion"/>
  </si>
  <si>
    <t>김승길</t>
    <phoneticPr fontId="2" type="noConversion"/>
  </si>
  <si>
    <t>김웅빈</t>
    <phoneticPr fontId="2" type="noConversion"/>
  </si>
  <si>
    <t>남상호</t>
    <phoneticPr fontId="2" type="noConversion"/>
  </si>
  <si>
    <t>문수용</t>
    <phoneticPr fontId="2" type="noConversion"/>
  </si>
  <si>
    <t>문종혜</t>
    <phoneticPr fontId="2" type="noConversion"/>
  </si>
  <si>
    <t>박창우</t>
    <phoneticPr fontId="2" type="noConversion"/>
  </si>
  <si>
    <t>부종수</t>
    <phoneticPr fontId="2" type="noConversion"/>
  </si>
  <si>
    <t>이말진</t>
    <phoneticPr fontId="2" type="noConversion"/>
  </si>
  <si>
    <t>최성민</t>
    <phoneticPr fontId="2" type="noConversion"/>
  </si>
  <si>
    <t>허용주</t>
    <phoneticPr fontId="2" type="noConversion"/>
  </si>
  <si>
    <t>홍광영</t>
    <phoneticPr fontId="2" type="noConversion"/>
  </si>
  <si>
    <t>김대현</t>
    <phoneticPr fontId="2" type="noConversion"/>
  </si>
  <si>
    <t>김여옥</t>
    <phoneticPr fontId="2" type="noConversion"/>
  </si>
  <si>
    <t>이창현</t>
    <phoneticPr fontId="2" type="noConversion"/>
  </si>
  <si>
    <t>허영기</t>
    <phoneticPr fontId="2" type="noConversion"/>
  </si>
  <si>
    <t>김형남</t>
    <phoneticPr fontId="2" type="noConversion"/>
  </si>
  <si>
    <t>신광식</t>
    <phoneticPr fontId="2" type="noConversion"/>
  </si>
  <si>
    <t>조주영</t>
    <phoneticPr fontId="2" type="noConversion"/>
  </si>
  <si>
    <t>허광진</t>
    <phoneticPr fontId="2" type="noConversion"/>
  </si>
  <si>
    <t>18140396</t>
    <phoneticPr fontId="2" type="noConversion"/>
  </si>
  <si>
    <t>고영진</t>
    <phoneticPr fontId="2" type="noConversion"/>
  </si>
  <si>
    <t>공태만</t>
    <phoneticPr fontId="2" type="noConversion"/>
  </si>
  <si>
    <t>허성환</t>
    <phoneticPr fontId="2" type="noConversion"/>
  </si>
  <si>
    <t>17899563</t>
    <phoneticPr fontId="2" type="noConversion"/>
  </si>
  <si>
    <t>강민주</t>
    <phoneticPr fontId="2" type="noConversion"/>
  </si>
  <si>
    <t>18501030</t>
    <phoneticPr fontId="2" type="noConversion"/>
  </si>
  <si>
    <t>고상현</t>
    <phoneticPr fontId="2" type="noConversion"/>
  </si>
  <si>
    <t>18500804</t>
    <phoneticPr fontId="2" type="noConversion"/>
  </si>
  <si>
    <t>고원진</t>
    <phoneticPr fontId="2" type="noConversion"/>
  </si>
  <si>
    <t>00352481</t>
    <phoneticPr fontId="2" type="noConversion"/>
  </si>
  <si>
    <t>박종근</t>
    <phoneticPr fontId="2" type="noConversion"/>
  </si>
  <si>
    <t>18502475</t>
    <phoneticPr fontId="2" type="noConversion"/>
  </si>
  <si>
    <t>임대선</t>
    <phoneticPr fontId="2" type="noConversion"/>
  </si>
  <si>
    <t>16740271</t>
    <phoneticPr fontId="2" type="noConversion"/>
  </si>
  <si>
    <t>조경환</t>
    <phoneticPr fontId="2" type="noConversion"/>
  </si>
  <si>
    <t>김종국</t>
    <phoneticPr fontId="2" type="noConversion"/>
  </si>
  <si>
    <t>김한수</t>
    <phoneticPr fontId="2" type="noConversion"/>
  </si>
  <si>
    <t>엠만</t>
    <phoneticPr fontId="2" type="noConversion"/>
  </si>
  <si>
    <t>오봉환</t>
    <phoneticPr fontId="2" type="noConversion"/>
  </si>
  <si>
    <t>이화연</t>
    <phoneticPr fontId="2" type="noConversion"/>
  </si>
  <si>
    <t>강신안</t>
    <phoneticPr fontId="2" type="noConversion"/>
  </si>
  <si>
    <t>강태곤</t>
    <phoneticPr fontId="2" type="noConversion"/>
  </si>
  <si>
    <t>고한종</t>
    <phoneticPr fontId="2" type="noConversion"/>
  </si>
  <si>
    <t>김덕중</t>
    <phoneticPr fontId="2" type="noConversion"/>
  </si>
  <si>
    <t>문성은</t>
    <phoneticPr fontId="2" type="noConversion"/>
  </si>
  <si>
    <t>문영찬</t>
    <phoneticPr fontId="2" type="noConversion"/>
  </si>
  <si>
    <t>양방하</t>
    <phoneticPr fontId="2" type="noConversion"/>
  </si>
  <si>
    <t>임윤재</t>
    <phoneticPr fontId="2" type="noConversion"/>
  </si>
  <si>
    <t>조용진</t>
    <phoneticPr fontId="2" type="noConversion"/>
  </si>
  <si>
    <t>고철현</t>
    <phoneticPr fontId="2" type="noConversion"/>
  </si>
  <si>
    <t>17086196</t>
    <phoneticPr fontId="2" type="noConversion"/>
  </si>
  <si>
    <t>검진프로그램 테스트로 인한 중복 징수</t>
    <phoneticPr fontId="2" type="noConversion"/>
  </si>
  <si>
    <t>11월 누락 청구</t>
  </si>
  <si>
    <t>11월 누락 청구</t>
    <phoneticPr fontId="2" type="noConversion"/>
  </si>
  <si>
    <t>이무영</t>
    <phoneticPr fontId="2" type="noConversion"/>
  </si>
  <si>
    <t>대체함</t>
    <phoneticPr fontId="2" type="noConversion"/>
  </si>
  <si>
    <t>12월 공단검진 청구내역(특수)</t>
    <phoneticPr fontId="2" type="noConversion"/>
  </si>
  <si>
    <t>11월 공단검진 청구내역(특수)</t>
    <phoneticPr fontId="2" type="noConversion"/>
  </si>
  <si>
    <t>00518488</t>
    <phoneticPr fontId="2" type="noConversion"/>
  </si>
  <si>
    <t>00390937</t>
    <phoneticPr fontId="2" type="noConversion"/>
  </si>
  <si>
    <t>00402450</t>
    <phoneticPr fontId="2" type="noConversion"/>
  </si>
  <si>
    <t>00397087</t>
    <phoneticPr fontId="2" type="noConversion"/>
  </si>
  <si>
    <t>00527454</t>
    <phoneticPr fontId="2" type="noConversion"/>
  </si>
  <si>
    <t>00398558</t>
    <phoneticPr fontId="2" type="noConversion"/>
  </si>
  <si>
    <t>00456026</t>
    <phoneticPr fontId="2" type="noConversion"/>
  </si>
  <si>
    <t>00432240</t>
    <phoneticPr fontId="2" type="noConversion"/>
  </si>
  <si>
    <t>2016년도 특수검진 청구 및 입금 내역서</t>
  </si>
  <si>
    <t>계약처명</t>
  </si>
  <si>
    <t>특수검진 수익</t>
  </si>
  <si>
    <t>특수검진외 수익</t>
  </si>
  <si>
    <t>청구명칭</t>
  </si>
  <si>
    <t>청구액</t>
  </si>
  <si>
    <t>조정액</t>
  </si>
  <si>
    <t>삭감액</t>
  </si>
  <si>
    <t>입금액</t>
  </si>
  <si>
    <t>미지급액</t>
  </si>
  <si>
    <t>비고</t>
  </si>
  <si>
    <t>16년도
12월</t>
  </si>
  <si>
    <t>무료암
(전액무료)</t>
  </si>
  <si>
    <t>건강검진</t>
  </si>
  <si>
    <t>검진프로그램 테스트로 인한 중복 징수</t>
  </si>
  <si>
    <t>위탁건강검진</t>
  </si>
  <si>
    <t>합계</t>
  </si>
  <si>
    <r>
      <t xml:space="preserve">17년도
1월
</t>
    </r>
    <r>
      <rPr>
        <sz val="8"/>
        <color theme="1"/>
        <rFont val="맑은 고딕"/>
        <family val="3"/>
        <charset val="129"/>
        <scheme val="minor"/>
      </rPr>
      <t>(16년도 건강검진비 청구건</t>
    </r>
    <r>
      <rPr>
        <sz val="9"/>
        <color theme="1"/>
        <rFont val="맑은 고딕"/>
        <family val="3"/>
        <charset val="129"/>
        <scheme val="minor"/>
      </rPr>
      <t>)</t>
    </r>
  </si>
  <si>
    <t>16년도 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</si>
</sst>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0" xfId="1" applyFont="1" applyProtection="1">
      <alignment vertical="center"/>
      <protection locked="0"/>
    </xf>
    <xf numFmtId="41" fontId="0" fillId="0" borderId="0" xfId="1" applyFont="1">
      <alignment vertical="center"/>
    </xf>
    <xf numFmtId="41" fontId="0" fillId="0" borderId="0" xfId="1" applyFont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Protection="1">
      <alignment vertical="center"/>
      <protection locked="0"/>
    </xf>
    <xf numFmtId="41" fontId="3" fillId="0" borderId="1" xfId="1" applyFont="1" applyBorder="1" applyAlignment="1">
      <alignment horizontal="center"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41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Protection="1">
      <alignment vertical="center"/>
      <protection locked="0"/>
    </xf>
    <xf numFmtId="0" fontId="0" fillId="0" borderId="0" xfId="0">
      <alignment vertical="center"/>
    </xf>
    <xf numFmtId="41" fontId="3" fillId="0" borderId="4" xfId="1" applyFont="1" applyBorder="1">
      <alignment vertical="center"/>
    </xf>
    <xf numFmtId="41" fontId="3" fillId="0" borderId="1" xfId="1" applyFont="1" applyBorder="1">
      <alignment vertical="center"/>
    </xf>
    <xf numFmtId="176" fontId="3" fillId="0" borderId="6" xfId="1" applyNumberFormat="1" applyFont="1" applyBorder="1">
      <alignment vertical="center"/>
    </xf>
    <xf numFmtId="41" fontId="3" fillId="0" borderId="9" xfId="1" applyFont="1" applyBorder="1" applyAlignment="1">
      <alignment horizontal="center" vertical="center"/>
    </xf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>
      <alignment vertical="center"/>
    </xf>
    <xf numFmtId="41" fontId="3" fillId="0" borderId="1" xfId="1" applyFont="1" applyFill="1" applyBorder="1" applyAlignment="1">
      <alignment horizontal="center" vertical="center"/>
    </xf>
    <xf numFmtId="176" fontId="3" fillId="0" borderId="10" xfId="1" applyNumberFormat="1" applyFont="1" applyBorder="1">
      <alignment vertical="center"/>
    </xf>
    <xf numFmtId="41" fontId="4" fillId="0" borderId="18" xfId="1" applyFont="1" applyBorder="1" applyAlignment="1" applyProtection="1">
      <alignment horizontal="center" vertical="center"/>
      <protection locked="0"/>
    </xf>
    <xf numFmtId="41" fontId="4" fillId="0" borderId="21" xfId="1" applyFont="1" applyBorder="1" applyAlignment="1">
      <alignment horizontal="center" vertical="center"/>
    </xf>
    <xf numFmtId="41" fontId="4" fillId="0" borderId="38" xfId="1" applyFont="1" applyBorder="1" applyAlignment="1">
      <alignment horizontal="center" vertical="center"/>
    </xf>
    <xf numFmtId="41" fontId="4" fillId="0" borderId="37" xfId="1" applyFont="1" applyBorder="1" applyAlignment="1">
      <alignment vertical="center"/>
    </xf>
    <xf numFmtId="41" fontId="4" fillId="0" borderId="21" xfId="1" applyFont="1" applyBorder="1" applyAlignment="1">
      <alignment vertical="center"/>
    </xf>
    <xf numFmtId="41" fontId="4" fillId="0" borderId="18" xfId="1" applyFont="1" applyBorder="1" applyAlignment="1">
      <alignment vertical="center"/>
    </xf>
    <xf numFmtId="41" fontId="4" fillId="0" borderId="18" xfId="1" applyFont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176" fontId="3" fillId="0" borderId="1" xfId="1" applyNumberFormat="1" applyFont="1" applyFill="1" applyBorder="1">
      <alignment vertical="center"/>
    </xf>
    <xf numFmtId="41" fontId="0" fillId="2" borderId="1" xfId="0" applyNumberFormat="1" applyFill="1" applyBorder="1">
      <alignment vertical="center"/>
    </xf>
    <xf numFmtId="41" fontId="0" fillId="0" borderId="1" xfId="0" applyNumberFormat="1" applyFill="1" applyBorder="1">
      <alignment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41" fontId="3" fillId="0" borderId="1" xfId="1" applyFont="1" applyFill="1" applyBorder="1" applyProtection="1">
      <alignment vertical="center"/>
      <protection locked="0"/>
    </xf>
    <xf numFmtId="41" fontId="3" fillId="0" borderId="1" xfId="1" applyFont="1" applyFill="1" applyBorder="1">
      <alignment vertical="center"/>
    </xf>
    <xf numFmtId="41" fontId="3" fillId="0" borderId="10" xfId="1" applyFont="1" applyFill="1" applyBorder="1">
      <alignment vertical="center"/>
    </xf>
    <xf numFmtId="41" fontId="3" fillId="0" borderId="9" xfId="1" applyFont="1" applyFill="1" applyBorder="1" applyAlignment="1">
      <alignment horizontal="center" vertical="center"/>
    </xf>
    <xf numFmtId="176" fontId="3" fillId="0" borderId="10" xfId="1" applyNumberFormat="1" applyFont="1" applyFill="1" applyBorder="1">
      <alignment vertical="center"/>
    </xf>
    <xf numFmtId="176" fontId="3" fillId="0" borderId="6" xfId="1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41" fontId="3" fillId="0" borderId="4" xfId="1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4" fontId="3" fillId="0" borderId="29" xfId="0" applyNumberFormat="1" applyFont="1" applyFill="1" applyBorder="1" applyAlignment="1">
      <alignment horizontal="center" vertical="center"/>
    </xf>
    <xf numFmtId="41" fontId="3" fillId="0" borderId="30" xfId="1" applyFont="1" applyFill="1" applyBorder="1">
      <alignment vertical="center"/>
    </xf>
    <xf numFmtId="41" fontId="3" fillId="0" borderId="3" xfId="1" applyFont="1" applyFill="1" applyBorder="1" applyProtection="1">
      <alignment vertical="center"/>
      <protection locked="0"/>
    </xf>
    <xf numFmtId="41" fontId="3" fillId="0" borderId="29" xfId="1" applyFont="1" applyFill="1" applyBorder="1">
      <alignment vertical="center"/>
    </xf>
    <xf numFmtId="41" fontId="3" fillId="0" borderId="28" xfId="1" applyFont="1" applyFill="1" applyBorder="1">
      <alignment vertical="center"/>
    </xf>
    <xf numFmtId="41" fontId="3" fillId="0" borderId="30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176" fontId="3" fillId="0" borderId="28" xfId="1" applyNumberFormat="1" applyFont="1" applyFill="1" applyBorder="1">
      <alignment vertical="center"/>
    </xf>
    <xf numFmtId="176" fontId="3" fillId="0" borderId="24" xfId="1" applyNumberFormat="1" applyFont="1" applyFill="1" applyBorder="1">
      <alignment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41" fontId="3" fillId="0" borderId="3" xfId="1" applyFont="1" applyFill="1" applyBorder="1">
      <alignment vertical="center"/>
    </xf>
    <xf numFmtId="14" fontId="3" fillId="0" borderId="3" xfId="0" applyNumberFormat="1" applyFont="1" applyFill="1" applyBorder="1">
      <alignment vertical="center"/>
    </xf>
    <xf numFmtId="14" fontId="3" fillId="0" borderId="22" xfId="0" applyNumberFormat="1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41" fontId="3" fillId="0" borderId="2" xfId="1" applyFont="1" applyFill="1" applyBorder="1" applyProtection="1">
      <alignment vertical="center"/>
      <protection locked="0"/>
    </xf>
    <xf numFmtId="41" fontId="3" fillId="0" borderId="2" xfId="1" applyFont="1" applyFill="1" applyBorder="1">
      <alignment vertical="center"/>
    </xf>
    <xf numFmtId="41" fontId="3" fillId="0" borderId="26" xfId="1" applyFont="1" applyFill="1" applyBorder="1">
      <alignment vertical="center"/>
    </xf>
    <xf numFmtId="41" fontId="3" fillId="0" borderId="44" xfId="1" applyFont="1" applyFill="1" applyBorder="1" applyAlignment="1">
      <alignment horizontal="center" vertical="center"/>
    </xf>
    <xf numFmtId="176" fontId="3" fillId="0" borderId="26" xfId="1" applyNumberFormat="1" applyFont="1" applyFill="1" applyBorder="1">
      <alignment vertical="center"/>
    </xf>
    <xf numFmtId="176" fontId="3" fillId="0" borderId="8" xfId="1" applyNumberFormat="1" applyFont="1" applyFill="1" applyBorder="1">
      <alignment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1" fontId="4" fillId="0" borderId="34" xfId="1" applyFont="1" applyBorder="1" applyAlignment="1">
      <alignment horizontal="center" vertical="center"/>
    </xf>
    <xf numFmtId="41" fontId="4" fillId="0" borderId="13" xfId="1" applyFont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37" xfId="1" applyFont="1" applyBorder="1" applyAlignment="1">
      <alignment horizontal="center" vertical="center"/>
    </xf>
    <xf numFmtId="41" fontId="4" fillId="0" borderId="4" xfId="1" applyFont="1" applyBorder="1" applyAlignment="1" applyProtection="1">
      <alignment horizontal="center" vertical="center"/>
      <protection locked="0"/>
    </xf>
    <xf numFmtId="41" fontId="4" fillId="0" borderId="5" xfId="1" applyFont="1" applyBorder="1" applyAlignment="1" applyProtection="1">
      <alignment horizontal="center" vertical="center"/>
      <protection locked="0"/>
    </xf>
    <xf numFmtId="41" fontId="4" fillId="0" borderId="11" xfId="1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1" fontId="4" fillId="0" borderId="35" xfId="1" applyFont="1" applyBorder="1" applyAlignment="1">
      <alignment horizontal="center" vertical="center" wrapText="1"/>
    </xf>
    <xf numFmtId="41" fontId="4" fillId="0" borderId="27" xfId="1" applyFont="1" applyBorder="1" applyAlignment="1">
      <alignment horizontal="center" vertical="center" wrapText="1"/>
    </xf>
    <xf numFmtId="41" fontId="4" fillId="0" borderId="3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1" fontId="4" fillId="0" borderId="25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36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1" fontId="4" fillId="0" borderId="41" xfId="1" applyFont="1" applyBorder="1" applyAlignment="1">
      <alignment horizontal="center" vertical="center" wrapText="1"/>
    </xf>
    <xf numFmtId="41" fontId="4" fillId="0" borderId="10" xfId="1" applyFont="1" applyBorder="1" applyAlignment="1">
      <alignment horizontal="center" vertical="center" wrapText="1"/>
    </xf>
    <xf numFmtId="41" fontId="4" fillId="0" borderId="38" xfId="1" applyFont="1" applyBorder="1" applyAlignment="1">
      <alignment horizontal="center" vertical="center" wrapText="1"/>
    </xf>
    <xf numFmtId="41" fontId="4" fillId="0" borderId="42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41" fontId="4" fillId="0" borderId="1" xfId="1" applyFont="1" applyBorder="1" applyAlignment="1" applyProtection="1">
      <alignment horizontal="center" vertical="center"/>
      <protection locked="0"/>
    </xf>
    <xf numFmtId="41" fontId="4" fillId="0" borderId="10" xfId="1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0" xfId="0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>
      <alignment vertical="center"/>
    </xf>
    <xf numFmtId="176" fontId="0" fillId="2" borderId="1" xfId="1" applyNumberFormat="1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1" fontId="4" fillId="0" borderId="13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49" fontId="6" fillId="0" borderId="16" xfId="0" applyNumberFormat="1" applyFont="1" applyBorder="1" applyAlignment="1">
      <alignment horizontal="left" vertical="center" wrapText="1"/>
    </xf>
    <xf numFmtId="0" fontId="0" fillId="0" borderId="16" xfId="0" applyBorder="1">
      <alignment vertical="center"/>
    </xf>
    <xf numFmtId="0" fontId="0" fillId="2" borderId="16" xfId="0" applyFill="1" applyBorder="1">
      <alignment vertical="center"/>
    </xf>
    <xf numFmtId="41" fontId="0" fillId="3" borderId="18" xfId="1" applyFont="1" applyFill="1" applyBorder="1">
      <alignment vertical="center"/>
    </xf>
    <xf numFmtId="0" fontId="0" fillId="3" borderId="18" xfId="0" applyFill="1" applyBorder="1" applyAlignment="1">
      <alignment horizontal="center" vertical="center"/>
    </xf>
    <xf numFmtId="176" fontId="0" fillId="3" borderId="18" xfId="1" applyNumberFormat="1" applyFont="1" applyFill="1" applyBorder="1">
      <alignment vertical="center"/>
    </xf>
    <xf numFmtId="0" fontId="0" fillId="3" borderId="19" xfId="0" applyFill="1" applyBorder="1">
      <alignment vertical="center"/>
    </xf>
    <xf numFmtId="0" fontId="0" fillId="3" borderId="43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3"/>
  <sheetViews>
    <sheetView tabSelected="1" workbookViewId="0">
      <selection activeCell="I16" sqref="I16"/>
    </sheetView>
  </sheetViews>
  <sheetFormatPr defaultRowHeight="16.5" x14ac:dyDescent="0.3"/>
  <cols>
    <col min="1" max="1" width="3" customWidth="1"/>
    <col min="2" max="2" width="16.875" bestFit="1" customWidth="1"/>
    <col min="3" max="3" width="10.25" bestFit="1" customWidth="1"/>
    <col min="4" max="4" width="15.625" bestFit="1" customWidth="1"/>
    <col min="5" max="5" width="17.75" bestFit="1" customWidth="1"/>
    <col min="6" max="6" width="15.25" bestFit="1" customWidth="1"/>
    <col min="7" max="7" width="11.875" bestFit="1" customWidth="1"/>
    <col min="8" max="10" width="8.875" bestFit="1" customWidth="1"/>
    <col min="11" max="11" width="11.875" bestFit="1" customWidth="1"/>
  </cols>
  <sheetData>
    <row r="4" spans="2:12" ht="17.25" x14ac:dyDescent="0.3">
      <c r="B4" s="135" t="s">
        <v>507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12" ht="17.25" thickBot="1" x14ac:dyDescent="0.35"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6" spans="2:12" x14ac:dyDescent="0.3">
      <c r="B6" s="148"/>
      <c r="C6" s="145" t="s">
        <v>508</v>
      </c>
      <c r="D6" s="146" t="s">
        <v>509</v>
      </c>
      <c r="E6" s="146" t="s">
        <v>510</v>
      </c>
      <c r="F6" s="145" t="s">
        <v>511</v>
      </c>
      <c r="G6" s="146" t="s">
        <v>512</v>
      </c>
      <c r="H6" s="146" t="s">
        <v>513</v>
      </c>
      <c r="I6" s="146" t="s">
        <v>514</v>
      </c>
      <c r="J6" s="146" t="s">
        <v>515</v>
      </c>
      <c r="K6" s="146" t="s">
        <v>516</v>
      </c>
      <c r="L6" s="147" t="s">
        <v>517</v>
      </c>
    </row>
    <row r="7" spans="2:12" ht="48" x14ac:dyDescent="0.3">
      <c r="B7" s="160" t="s">
        <v>518</v>
      </c>
      <c r="C7" s="158" t="s">
        <v>519</v>
      </c>
      <c r="D7" s="157"/>
      <c r="E7" s="138"/>
      <c r="F7" s="144" t="s">
        <v>520</v>
      </c>
      <c r="G7" s="139">
        <v>5016180</v>
      </c>
      <c r="H7" s="140">
        <v>0</v>
      </c>
      <c r="I7" s="139">
        <v>0</v>
      </c>
      <c r="J7" s="139">
        <v>37650</v>
      </c>
      <c r="K7" s="139">
        <v>4978530</v>
      </c>
      <c r="L7" s="149" t="s">
        <v>521</v>
      </c>
    </row>
    <row r="8" spans="2:12" x14ac:dyDescent="0.3">
      <c r="B8" s="161"/>
      <c r="C8" s="159"/>
      <c r="D8" s="157"/>
      <c r="E8" s="138"/>
      <c r="F8" s="144" t="s">
        <v>522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50"/>
    </row>
    <row r="9" spans="2:12" x14ac:dyDescent="0.3">
      <c r="B9" s="161"/>
      <c r="C9" s="141" t="s">
        <v>523</v>
      </c>
      <c r="D9" s="142">
        <v>0</v>
      </c>
      <c r="E9" s="142"/>
      <c r="F9" s="141"/>
      <c r="G9" s="142">
        <v>5016180</v>
      </c>
      <c r="H9" s="143">
        <v>0</v>
      </c>
      <c r="I9" s="142">
        <v>0</v>
      </c>
      <c r="J9" s="142">
        <v>37650</v>
      </c>
      <c r="K9" s="142">
        <v>4978530</v>
      </c>
      <c r="L9" s="151"/>
    </row>
    <row r="10" spans="2:12" x14ac:dyDescent="0.3">
      <c r="B10" s="162" t="s">
        <v>524</v>
      </c>
      <c r="C10" s="158" t="s">
        <v>519</v>
      </c>
      <c r="D10" s="157"/>
      <c r="E10" s="138"/>
      <c r="F10" s="144" t="s">
        <v>520</v>
      </c>
      <c r="G10" s="139">
        <v>5261990</v>
      </c>
      <c r="H10" s="139">
        <v>0</v>
      </c>
      <c r="I10" s="139">
        <v>0</v>
      </c>
      <c r="J10" s="139">
        <v>0</v>
      </c>
      <c r="K10" s="139">
        <v>5261990</v>
      </c>
      <c r="L10" s="150"/>
    </row>
    <row r="11" spans="2:12" x14ac:dyDescent="0.3">
      <c r="B11" s="163"/>
      <c r="C11" s="159"/>
      <c r="D11" s="157"/>
      <c r="E11" s="138"/>
      <c r="F11" s="144" t="s">
        <v>522</v>
      </c>
      <c r="G11" s="139">
        <v>0</v>
      </c>
      <c r="H11" s="139">
        <v>0</v>
      </c>
      <c r="I11" s="139">
        <v>0</v>
      </c>
      <c r="J11" s="139">
        <v>0</v>
      </c>
      <c r="K11" s="139">
        <v>0</v>
      </c>
      <c r="L11" s="150"/>
    </row>
    <row r="12" spans="2:12" x14ac:dyDescent="0.3">
      <c r="B12" s="163"/>
      <c r="C12" s="141" t="s">
        <v>523</v>
      </c>
      <c r="D12" s="142">
        <v>0</v>
      </c>
      <c r="E12" s="142"/>
      <c r="F12" s="141"/>
      <c r="G12" s="142">
        <v>5261990</v>
      </c>
      <c r="H12" s="142">
        <v>0</v>
      </c>
      <c r="I12" s="142">
        <v>0</v>
      </c>
      <c r="J12" s="142">
        <v>0</v>
      </c>
      <c r="K12" s="142">
        <v>5261990</v>
      </c>
      <c r="L12" s="151"/>
    </row>
    <row r="13" spans="2:12" ht="17.25" thickBot="1" x14ac:dyDescent="0.35">
      <c r="B13" s="136" t="s">
        <v>525</v>
      </c>
      <c r="C13" s="156"/>
      <c r="D13" s="152">
        <v>0</v>
      </c>
      <c r="E13" s="152"/>
      <c r="F13" s="153"/>
      <c r="G13" s="152">
        <v>10278170</v>
      </c>
      <c r="H13" s="154">
        <v>0</v>
      </c>
      <c r="I13" s="152"/>
      <c r="J13" s="152">
        <v>37650</v>
      </c>
      <c r="K13" s="152">
        <v>10240520</v>
      </c>
      <c r="L13" s="155"/>
    </row>
  </sheetData>
  <mergeCells count="8">
    <mergeCell ref="B4:L4"/>
    <mergeCell ref="B13:C13"/>
    <mergeCell ref="D7:D8"/>
    <mergeCell ref="C7:C8"/>
    <mergeCell ref="D10:D11"/>
    <mergeCell ref="C10:C11"/>
    <mergeCell ref="B7:B9"/>
    <mergeCell ref="B10:B12"/>
  </mergeCells>
  <phoneticPr fontId="2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61"/>
  <sheetViews>
    <sheetView zoomScale="80" zoomScaleNormal="80" workbookViewId="0">
      <pane ySplit="1" topLeftCell="A2" activePane="bottomLeft" state="frozen"/>
      <selection pane="bottomLeft" activeCell="O4" sqref="O4"/>
    </sheetView>
  </sheetViews>
  <sheetFormatPr defaultRowHeight="16.5" x14ac:dyDescent="0.3"/>
  <cols>
    <col min="1" max="1" width="5.25" style="1" bestFit="1" customWidth="1"/>
    <col min="2" max="2" width="9.5" style="12" bestFit="1" customWidth="1"/>
    <col min="3" max="3" width="7.125" style="1" bestFit="1" customWidth="1"/>
    <col min="4" max="4" width="11.125" style="1" bestFit="1" customWidth="1"/>
    <col min="5" max="5" width="13.75" style="4" customWidth="1"/>
    <col min="6" max="6" width="11" style="3" bestFit="1" customWidth="1"/>
    <col min="7" max="7" width="11.625" style="3" customWidth="1"/>
    <col min="8" max="9" width="11" style="4" customWidth="1"/>
    <col min="10" max="10" width="11.75" style="5" customWidth="1"/>
    <col min="11" max="11" width="9.625" style="5" customWidth="1"/>
    <col min="12" max="12" width="9" style="5"/>
    <col min="13" max="13" width="11.25" style="5" customWidth="1"/>
    <col min="14" max="14" width="12.125" style="4" bestFit="1" customWidth="1"/>
    <col min="15" max="15" width="9.875" style="4" customWidth="1"/>
    <col min="16" max="16" width="11.125" style="1" bestFit="1" customWidth="1"/>
    <col min="17" max="17" width="12.375" style="1" bestFit="1" customWidth="1"/>
    <col min="18" max="18" width="20.625" customWidth="1"/>
  </cols>
  <sheetData>
    <row r="2" spans="1:18" ht="26.25" x14ac:dyDescent="0.3">
      <c r="D2" s="86" t="s">
        <v>498</v>
      </c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8" s="26" customFormat="1" x14ac:dyDescent="0.3">
      <c r="A3" s="1"/>
      <c r="B3" s="12"/>
      <c r="C3" s="1"/>
      <c r="D3" s="1"/>
      <c r="E3" s="4"/>
      <c r="F3" s="3"/>
      <c r="G3" s="3"/>
      <c r="H3" s="4"/>
      <c r="I3" s="4"/>
      <c r="J3" s="5"/>
      <c r="K3" s="5"/>
      <c r="L3" s="5"/>
      <c r="M3" s="5"/>
      <c r="N3" s="4">
        <f>SUM(M8,M11:M39,M40:M58,M60:M78,M79:M110,M111:M125,M128:M144)</f>
        <v>5016180</v>
      </c>
      <c r="O3" s="4">
        <f>SUM(M9,M59,M126:M127)</f>
        <v>177760</v>
      </c>
      <c r="P3" s="1"/>
      <c r="Q3" s="1"/>
    </row>
    <row r="4" spans="1:18" ht="17.25" thickBot="1" x14ac:dyDescent="0.35"/>
    <row r="5" spans="1:18" ht="16.5" customHeight="1" x14ac:dyDescent="0.3">
      <c r="A5" s="87" t="s">
        <v>0</v>
      </c>
      <c r="B5" s="90" t="s">
        <v>1</v>
      </c>
      <c r="C5" s="93" t="s">
        <v>2</v>
      </c>
      <c r="D5" s="96" t="s">
        <v>78</v>
      </c>
      <c r="E5" s="106" t="s">
        <v>280</v>
      </c>
      <c r="F5" s="107"/>
      <c r="G5" s="107"/>
      <c r="H5" s="107"/>
      <c r="I5" s="108"/>
      <c r="J5" s="99" t="s">
        <v>10</v>
      </c>
      <c r="K5" s="100"/>
      <c r="L5" s="100"/>
      <c r="M5" s="100"/>
      <c r="N5" s="109" t="s">
        <v>76</v>
      </c>
      <c r="O5" s="120" t="s">
        <v>77</v>
      </c>
      <c r="P5" s="93" t="s">
        <v>6</v>
      </c>
      <c r="Q5" s="93" t="s">
        <v>7</v>
      </c>
      <c r="R5" s="114" t="s">
        <v>8</v>
      </c>
    </row>
    <row r="6" spans="1:18" x14ac:dyDescent="0.3">
      <c r="A6" s="88"/>
      <c r="B6" s="91"/>
      <c r="C6" s="94"/>
      <c r="D6" s="97"/>
      <c r="E6" s="101" t="s">
        <v>4</v>
      </c>
      <c r="F6" s="103" t="s">
        <v>281</v>
      </c>
      <c r="G6" s="104"/>
      <c r="H6" s="104"/>
      <c r="I6" s="105"/>
      <c r="J6" s="117" t="s">
        <v>5</v>
      </c>
      <c r="K6" s="118"/>
      <c r="L6" s="118"/>
      <c r="M6" s="119"/>
      <c r="N6" s="110"/>
      <c r="O6" s="121"/>
      <c r="P6" s="94"/>
      <c r="Q6" s="94"/>
      <c r="R6" s="115"/>
    </row>
    <row r="7" spans="1:18" ht="17.25" thickBot="1" x14ac:dyDescent="0.35">
      <c r="A7" s="89"/>
      <c r="B7" s="92"/>
      <c r="C7" s="95"/>
      <c r="D7" s="98"/>
      <c r="E7" s="102"/>
      <c r="F7" s="31" t="s">
        <v>72</v>
      </c>
      <c r="G7" s="31" t="s">
        <v>9</v>
      </c>
      <c r="H7" s="32" t="s">
        <v>11</v>
      </c>
      <c r="I7" s="33" t="s">
        <v>278</v>
      </c>
      <c r="J7" s="34" t="s">
        <v>73</v>
      </c>
      <c r="K7" s="35" t="s">
        <v>74</v>
      </c>
      <c r="L7" s="36" t="s">
        <v>279</v>
      </c>
      <c r="M7" s="37" t="s">
        <v>75</v>
      </c>
      <c r="N7" s="111"/>
      <c r="O7" s="122"/>
      <c r="P7" s="95"/>
      <c r="Q7" s="95"/>
      <c r="R7" s="116"/>
    </row>
    <row r="8" spans="1:18" s="59" customFormat="1" x14ac:dyDescent="0.3">
      <c r="A8" s="61">
        <v>1</v>
      </c>
      <c r="B8" s="62">
        <v>18500842</v>
      </c>
      <c r="C8" s="61" t="s">
        <v>12</v>
      </c>
      <c r="D8" s="63">
        <v>42689</v>
      </c>
      <c r="E8" s="64">
        <f>SUM(F8:I8)</f>
        <v>37650</v>
      </c>
      <c r="F8" s="65"/>
      <c r="G8" s="65">
        <v>37650</v>
      </c>
      <c r="H8" s="66"/>
      <c r="I8" s="67"/>
      <c r="J8" s="68">
        <f>SUM(G8)</f>
        <v>37650</v>
      </c>
      <c r="K8" s="69">
        <f>SUM(H8)</f>
        <v>0</v>
      </c>
      <c r="L8" s="69">
        <f>SUM(I8)</f>
        <v>0</v>
      </c>
      <c r="M8" s="69">
        <f>SUM(J8:L8)</f>
        <v>37650</v>
      </c>
      <c r="N8" s="70">
        <f>M8-J8-K8-L8</f>
        <v>0</v>
      </c>
      <c r="O8" s="71"/>
      <c r="P8" s="72">
        <v>42709</v>
      </c>
      <c r="Q8" s="72">
        <v>42720</v>
      </c>
      <c r="R8" s="73" t="s">
        <v>496</v>
      </c>
    </row>
    <row r="9" spans="1:18" s="11" customFormat="1" x14ac:dyDescent="0.3">
      <c r="A9" s="15">
        <f>IF(OR(COUNTIF($B$8:B9,B9)=1, COUNTIF($C$8:C9,C9)=1),A8+1,A8)</f>
        <v>2</v>
      </c>
      <c r="B9" s="7" t="s">
        <v>466</v>
      </c>
      <c r="C9" s="46" t="s">
        <v>467</v>
      </c>
      <c r="D9" s="13">
        <v>42689</v>
      </c>
      <c r="E9" s="64">
        <f t="shared" ref="E9:E72" si="0">SUM(F9:I9)</f>
        <v>44440</v>
      </c>
      <c r="F9" s="9"/>
      <c r="G9" s="9">
        <v>44440</v>
      </c>
      <c r="H9" s="22"/>
      <c r="I9" s="14"/>
      <c r="J9" s="25">
        <f t="shared" ref="J9:J41" si="1">SUM(G9)</f>
        <v>44440</v>
      </c>
      <c r="K9" s="10"/>
      <c r="L9" s="10"/>
      <c r="M9" s="69">
        <f>SUM(J9:L9)</f>
        <v>44440</v>
      </c>
      <c r="N9" s="30">
        <f t="shared" ref="N9:N72" si="2">M9-J9-K9-L9</f>
        <v>0</v>
      </c>
      <c r="O9" s="24"/>
      <c r="P9" s="45">
        <v>42751</v>
      </c>
      <c r="Q9" s="15"/>
      <c r="R9" s="6" t="s">
        <v>493</v>
      </c>
    </row>
    <row r="10" spans="1:18" s="11" customFormat="1" ht="33" x14ac:dyDescent="0.3">
      <c r="A10" s="15">
        <f>IF(OR(COUNTIF($B$8:B10,B10)=1, COUNTIF($C$8:C10,C10)=1),A9+1,A9)</f>
        <v>3</v>
      </c>
      <c r="B10" s="57" t="s">
        <v>491</v>
      </c>
      <c r="C10" s="56" t="s">
        <v>13</v>
      </c>
      <c r="D10" s="49">
        <v>42689</v>
      </c>
      <c r="E10" s="64">
        <f t="shared" si="0"/>
        <v>37650</v>
      </c>
      <c r="F10" s="9"/>
      <c r="G10" s="9">
        <v>37650</v>
      </c>
      <c r="H10" s="22"/>
      <c r="I10" s="14"/>
      <c r="J10" s="25">
        <f t="shared" si="1"/>
        <v>37650</v>
      </c>
      <c r="K10" s="10">
        <f t="shared" ref="K10:K41" si="3">SUM(H10)</f>
        <v>0</v>
      </c>
      <c r="L10" s="10"/>
      <c r="M10" s="10">
        <v>0</v>
      </c>
      <c r="N10" s="30">
        <f t="shared" si="2"/>
        <v>-37650</v>
      </c>
      <c r="O10" s="24"/>
      <c r="P10" s="8">
        <v>42712</v>
      </c>
      <c r="Q10" s="15"/>
      <c r="R10" s="47" t="s">
        <v>492</v>
      </c>
    </row>
    <row r="11" spans="1:18" s="59" customFormat="1" x14ac:dyDescent="0.3">
      <c r="A11" s="56">
        <f>IF(OR(COUNTIF($B$8:B11,B11)=1, COUNTIF($C$8:C11,C11)=1),A10+1,A10)</f>
        <v>4</v>
      </c>
      <c r="B11" s="57">
        <v>10343209</v>
      </c>
      <c r="C11" s="56" t="s">
        <v>14</v>
      </c>
      <c r="D11" s="49">
        <v>42689</v>
      </c>
      <c r="E11" s="64">
        <f t="shared" si="0"/>
        <v>37650</v>
      </c>
      <c r="F11" s="50"/>
      <c r="G11" s="50">
        <v>37650</v>
      </c>
      <c r="H11" s="60"/>
      <c r="I11" s="52"/>
      <c r="J11" s="53">
        <f t="shared" si="1"/>
        <v>37650</v>
      </c>
      <c r="K11" s="29">
        <f t="shared" si="3"/>
        <v>0</v>
      </c>
      <c r="L11" s="29"/>
      <c r="M11" s="29">
        <f>SUM(J11:L11)</f>
        <v>37650</v>
      </c>
      <c r="N11" s="54">
        <f t="shared" si="2"/>
        <v>0</v>
      </c>
      <c r="O11" s="55"/>
      <c r="P11" s="48">
        <v>42734</v>
      </c>
      <c r="Q11" s="48">
        <v>42741</v>
      </c>
      <c r="R11" s="58"/>
    </row>
    <row r="12" spans="1:18" s="59" customFormat="1" x14ac:dyDescent="0.3">
      <c r="A12" s="56">
        <f>IF(OR(COUNTIF($B$8:B12,B12)=1, COUNTIF($C$8:C12,C12)=1),A11+1,A11)</f>
        <v>5</v>
      </c>
      <c r="B12" s="57">
        <v>10684924</v>
      </c>
      <c r="C12" s="56" t="s">
        <v>15</v>
      </c>
      <c r="D12" s="49">
        <v>42689</v>
      </c>
      <c r="E12" s="64">
        <f t="shared" si="0"/>
        <v>37650</v>
      </c>
      <c r="F12" s="50"/>
      <c r="G12" s="50">
        <v>37650</v>
      </c>
      <c r="H12" s="60"/>
      <c r="I12" s="52"/>
      <c r="J12" s="53">
        <f t="shared" si="1"/>
        <v>37650</v>
      </c>
      <c r="K12" s="29">
        <f t="shared" si="3"/>
        <v>0</v>
      </c>
      <c r="L12" s="29"/>
      <c r="M12" s="29">
        <f t="shared" ref="M12:M75" si="4">SUM(J12:L12)</f>
        <v>37650</v>
      </c>
      <c r="N12" s="54">
        <f t="shared" si="2"/>
        <v>0</v>
      </c>
      <c r="O12" s="55"/>
      <c r="P12" s="48">
        <v>42734</v>
      </c>
      <c r="Q12" s="48">
        <v>42741</v>
      </c>
      <c r="R12" s="58"/>
    </row>
    <row r="13" spans="1:18" s="59" customFormat="1" x14ac:dyDescent="0.3">
      <c r="A13" s="56">
        <f>IF(OR(COUNTIF($B$8:B13,B13)=1, COUNTIF($C$8:C13,C13)=1),A12+1,A12)</f>
        <v>6</v>
      </c>
      <c r="B13" s="57">
        <v>18500943</v>
      </c>
      <c r="C13" s="56" t="s">
        <v>16</v>
      </c>
      <c r="D13" s="49">
        <v>42689</v>
      </c>
      <c r="E13" s="64">
        <f t="shared" si="0"/>
        <v>37650</v>
      </c>
      <c r="F13" s="50"/>
      <c r="G13" s="50">
        <v>37650</v>
      </c>
      <c r="H13" s="60"/>
      <c r="I13" s="52"/>
      <c r="J13" s="53">
        <f t="shared" si="1"/>
        <v>37650</v>
      </c>
      <c r="K13" s="29">
        <f t="shared" si="3"/>
        <v>0</v>
      </c>
      <c r="L13" s="29"/>
      <c r="M13" s="29">
        <f t="shared" si="4"/>
        <v>37650</v>
      </c>
      <c r="N13" s="54">
        <f t="shared" si="2"/>
        <v>0</v>
      </c>
      <c r="O13" s="55"/>
      <c r="P13" s="48">
        <v>42734</v>
      </c>
      <c r="Q13" s="48">
        <v>42741</v>
      </c>
      <c r="R13" s="58"/>
    </row>
    <row r="14" spans="1:18" s="59" customFormat="1" x14ac:dyDescent="0.3">
      <c r="A14" s="56">
        <f>IF(OR(COUNTIF($B$8:B14,B14)=1, COUNTIF($C$8:C14,C14)=1),A13+1,A13)</f>
        <v>7</v>
      </c>
      <c r="B14" s="57" t="s">
        <v>23</v>
      </c>
      <c r="C14" s="56" t="s">
        <v>17</v>
      </c>
      <c r="D14" s="49">
        <v>42689</v>
      </c>
      <c r="E14" s="64">
        <f t="shared" si="0"/>
        <v>37650</v>
      </c>
      <c r="F14" s="50"/>
      <c r="G14" s="50">
        <v>37650</v>
      </c>
      <c r="H14" s="60"/>
      <c r="I14" s="52"/>
      <c r="J14" s="53">
        <f t="shared" si="1"/>
        <v>37650</v>
      </c>
      <c r="K14" s="29">
        <f t="shared" si="3"/>
        <v>0</v>
      </c>
      <c r="L14" s="29"/>
      <c r="M14" s="29">
        <f t="shared" si="4"/>
        <v>37650</v>
      </c>
      <c r="N14" s="54">
        <f t="shared" si="2"/>
        <v>0</v>
      </c>
      <c r="O14" s="55"/>
      <c r="P14" s="48">
        <v>42734</v>
      </c>
      <c r="Q14" s="48">
        <v>42741</v>
      </c>
      <c r="R14" s="58"/>
    </row>
    <row r="15" spans="1:18" s="59" customFormat="1" x14ac:dyDescent="0.3">
      <c r="A15" s="56">
        <f>IF(OR(COUNTIF($B$8:B15,B15)=1, COUNTIF($C$8:C15,C15)=1),A14+1,A14)</f>
        <v>8</v>
      </c>
      <c r="B15" s="57">
        <v>18500859</v>
      </c>
      <c r="C15" s="56" t="s">
        <v>18</v>
      </c>
      <c r="D15" s="49">
        <v>42689</v>
      </c>
      <c r="E15" s="64">
        <f t="shared" si="0"/>
        <v>37650</v>
      </c>
      <c r="F15" s="50"/>
      <c r="G15" s="50">
        <v>37650</v>
      </c>
      <c r="H15" s="60"/>
      <c r="I15" s="52"/>
      <c r="J15" s="53">
        <f t="shared" si="1"/>
        <v>37650</v>
      </c>
      <c r="K15" s="29">
        <f t="shared" si="3"/>
        <v>0</v>
      </c>
      <c r="L15" s="29"/>
      <c r="M15" s="29">
        <f t="shared" si="4"/>
        <v>37650</v>
      </c>
      <c r="N15" s="54">
        <f t="shared" si="2"/>
        <v>0</v>
      </c>
      <c r="O15" s="55"/>
      <c r="P15" s="48">
        <v>42734</v>
      </c>
      <c r="Q15" s="48">
        <v>42741</v>
      </c>
      <c r="R15" s="58"/>
    </row>
    <row r="16" spans="1:18" s="59" customFormat="1" x14ac:dyDescent="0.3">
      <c r="A16" s="56">
        <f>IF(OR(COUNTIF($B$8:B16,B16)=1, COUNTIF($C$8:C16,C16)=1),A15+1,A15)</f>
        <v>9</v>
      </c>
      <c r="B16" s="57" t="s">
        <v>24</v>
      </c>
      <c r="C16" s="56" t="s">
        <v>19</v>
      </c>
      <c r="D16" s="49">
        <v>42689</v>
      </c>
      <c r="E16" s="64">
        <f t="shared" si="0"/>
        <v>37650</v>
      </c>
      <c r="F16" s="50"/>
      <c r="G16" s="50">
        <v>37650</v>
      </c>
      <c r="H16" s="60"/>
      <c r="I16" s="52"/>
      <c r="J16" s="53">
        <f t="shared" si="1"/>
        <v>37650</v>
      </c>
      <c r="K16" s="29">
        <f t="shared" si="3"/>
        <v>0</v>
      </c>
      <c r="L16" s="29"/>
      <c r="M16" s="29">
        <f t="shared" si="4"/>
        <v>37650</v>
      </c>
      <c r="N16" s="54">
        <f t="shared" si="2"/>
        <v>0</v>
      </c>
      <c r="O16" s="55"/>
      <c r="P16" s="48">
        <v>42734</v>
      </c>
      <c r="Q16" s="48">
        <v>42741</v>
      </c>
      <c r="R16" s="58"/>
    </row>
    <row r="17" spans="1:18" s="59" customFormat="1" x14ac:dyDescent="0.3">
      <c r="A17" s="56">
        <f>IF(OR(COUNTIF($B$8:B17,B17)=1, COUNTIF($C$8:C17,C17)=1),A16+1,A16)</f>
        <v>10</v>
      </c>
      <c r="B17" s="57" t="s">
        <v>25</v>
      </c>
      <c r="C17" s="56" t="s">
        <v>20</v>
      </c>
      <c r="D17" s="49">
        <v>42689</v>
      </c>
      <c r="E17" s="64">
        <f t="shared" si="0"/>
        <v>37650</v>
      </c>
      <c r="F17" s="50"/>
      <c r="G17" s="50">
        <v>37650</v>
      </c>
      <c r="H17" s="60"/>
      <c r="I17" s="52"/>
      <c r="J17" s="53">
        <f t="shared" si="1"/>
        <v>37650</v>
      </c>
      <c r="K17" s="29">
        <f t="shared" si="3"/>
        <v>0</v>
      </c>
      <c r="L17" s="29"/>
      <c r="M17" s="29">
        <f t="shared" si="4"/>
        <v>37650</v>
      </c>
      <c r="N17" s="54">
        <f t="shared" si="2"/>
        <v>0</v>
      </c>
      <c r="O17" s="55"/>
      <c r="P17" s="48">
        <v>42734</v>
      </c>
      <c r="Q17" s="48">
        <v>42741</v>
      </c>
      <c r="R17" s="58"/>
    </row>
    <row r="18" spans="1:18" s="59" customFormat="1" x14ac:dyDescent="0.3">
      <c r="A18" s="56">
        <f>IF(OR(COUNTIF($B$8:B18,B18)=1, COUNTIF($C$8:C18,C18)=1),A17+1,A17)</f>
        <v>11</v>
      </c>
      <c r="B18" s="57" t="s">
        <v>26</v>
      </c>
      <c r="C18" s="56" t="s">
        <v>21</v>
      </c>
      <c r="D18" s="49">
        <v>42689</v>
      </c>
      <c r="E18" s="64">
        <f t="shared" si="0"/>
        <v>37650</v>
      </c>
      <c r="F18" s="50"/>
      <c r="G18" s="50">
        <v>37650</v>
      </c>
      <c r="H18" s="51"/>
      <c r="I18" s="52"/>
      <c r="J18" s="53">
        <f t="shared" si="1"/>
        <v>37650</v>
      </c>
      <c r="K18" s="29">
        <f t="shared" si="3"/>
        <v>0</v>
      </c>
      <c r="L18" s="29"/>
      <c r="M18" s="29">
        <f t="shared" si="4"/>
        <v>37650</v>
      </c>
      <c r="N18" s="54">
        <f t="shared" si="2"/>
        <v>0</v>
      </c>
      <c r="O18" s="55"/>
      <c r="P18" s="48">
        <v>42734</v>
      </c>
      <c r="Q18" s="48">
        <v>42741</v>
      </c>
      <c r="R18" s="58"/>
    </row>
    <row r="19" spans="1:18" s="59" customFormat="1" x14ac:dyDescent="0.3">
      <c r="A19" s="56">
        <f>IF(OR(COUNTIF($B$8:B19,B19)=1, COUNTIF($C$8:C19,C19)=1),A18+1,A18)</f>
        <v>12</v>
      </c>
      <c r="B19" s="57" t="s">
        <v>27</v>
      </c>
      <c r="C19" s="56" t="s">
        <v>22</v>
      </c>
      <c r="D19" s="49">
        <v>42689</v>
      </c>
      <c r="E19" s="64">
        <f t="shared" si="0"/>
        <v>37650</v>
      </c>
      <c r="F19" s="50"/>
      <c r="G19" s="50">
        <v>37650</v>
      </c>
      <c r="H19" s="51"/>
      <c r="I19" s="52"/>
      <c r="J19" s="53">
        <f t="shared" si="1"/>
        <v>37650</v>
      </c>
      <c r="K19" s="29">
        <f t="shared" si="3"/>
        <v>0</v>
      </c>
      <c r="L19" s="29"/>
      <c r="M19" s="29">
        <f t="shared" si="4"/>
        <v>37650</v>
      </c>
      <c r="N19" s="54">
        <f t="shared" si="2"/>
        <v>0</v>
      </c>
      <c r="O19" s="55"/>
      <c r="P19" s="48">
        <v>42734</v>
      </c>
      <c r="Q19" s="48">
        <v>42741</v>
      </c>
      <c r="R19" s="58"/>
    </row>
    <row r="20" spans="1:18" s="59" customFormat="1" x14ac:dyDescent="0.3">
      <c r="A20" s="56">
        <f>IF(OR(COUNTIF($B$8:B20,B20)=1, COUNTIF($C$8:C20,C20)=1),A19+1,A19)</f>
        <v>13</v>
      </c>
      <c r="B20" s="57" t="s">
        <v>28</v>
      </c>
      <c r="C20" s="56" t="s">
        <v>29</v>
      </c>
      <c r="D20" s="49">
        <v>42689</v>
      </c>
      <c r="E20" s="64">
        <f t="shared" si="0"/>
        <v>59640</v>
      </c>
      <c r="F20" s="50"/>
      <c r="G20" s="50"/>
      <c r="H20" s="51">
        <v>59640</v>
      </c>
      <c r="I20" s="52"/>
      <c r="J20" s="53">
        <f t="shared" si="1"/>
        <v>0</v>
      </c>
      <c r="K20" s="29">
        <f t="shared" si="3"/>
        <v>59640</v>
      </c>
      <c r="L20" s="29"/>
      <c r="M20" s="29">
        <f t="shared" si="4"/>
        <v>59640</v>
      </c>
      <c r="N20" s="54">
        <f t="shared" si="2"/>
        <v>0</v>
      </c>
      <c r="O20" s="55"/>
      <c r="P20" s="48">
        <v>42734</v>
      </c>
      <c r="Q20" s="48">
        <v>42741</v>
      </c>
      <c r="R20" s="58"/>
    </row>
    <row r="21" spans="1:18" s="59" customFormat="1" x14ac:dyDescent="0.3">
      <c r="A21" s="56">
        <f>IF(OR(COUNTIF($B$8:B21,B21)=1, COUNTIF($C$8:C21,C21)=1),A20+1,A20)</f>
        <v>14</v>
      </c>
      <c r="B21" s="57" t="s">
        <v>37</v>
      </c>
      <c r="C21" s="56" t="s">
        <v>30</v>
      </c>
      <c r="D21" s="49">
        <v>42689</v>
      </c>
      <c r="E21" s="64">
        <f t="shared" si="0"/>
        <v>37650</v>
      </c>
      <c r="F21" s="50"/>
      <c r="G21" s="50">
        <v>37650</v>
      </c>
      <c r="H21" s="51"/>
      <c r="I21" s="52"/>
      <c r="J21" s="53">
        <f t="shared" si="1"/>
        <v>37650</v>
      </c>
      <c r="K21" s="29">
        <f t="shared" si="3"/>
        <v>0</v>
      </c>
      <c r="L21" s="29"/>
      <c r="M21" s="29">
        <f t="shared" si="4"/>
        <v>37650</v>
      </c>
      <c r="N21" s="54">
        <f t="shared" si="2"/>
        <v>0</v>
      </c>
      <c r="O21" s="55"/>
      <c r="P21" s="48">
        <v>42734</v>
      </c>
      <c r="Q21" s="48">
        <v>42741</v>
      </c>
      <c r="R21" s="58"/>
    </row>
    <row r="22" spans="1:18" s="59" customFormat="1" x14ac:dyDescent="0.3">
      <c r="A22" s="56">
        <f>IF(OR(COUNTIF($B$8:B22,B22)=1, COUNTIF($C$8:C22,C22)=1),A21+1,A21)</f>
        <v>15</v>
      </c>
      <c r="B22" s="57" t="s">
        <v>36</v>
      </c>
      <c r="C22" s="56" t="s">
        <v>31</v>
      </c>
      <c r="D22" s="49">
        <v>42689</v>
      </c>
      <c r="E22" s="64">
        <f t="shared" si="0"/>
        <v>37650</v>
      </c>
      <c r="F22" s="50"/>
      <c r="G22" s="50">
        <v>37650</v>
      </c>
      <c r="H22" s="51"/>
      <c r="I22" s="52"/>
      <c r="J22" s="53">
        <f t="shared" si="1"/>
        <v>37650</v>
      </c>
      <c r="K22" s="29">
        <f t="shared" si="3"/>
        <v>0</v>
      </c>
      <c r="L22" s="29"/>
      <c r="M22" s="29">
        <f t="shared" si="4"/>
        <v>37650</v>
      </c>
      <c r="N22" s="54">
        <f t="shared" si="2"/>
        <v>0</v>
      </c>
      <c r="O22" s="55"/>
      <c r="P22" s="48">
        <v>42734</v>
      </c>
      <c r="Q22" s="48">
        <v>42741</v>
      </c>
      <c r="R22" s="58"/>
    </row>
    <row r="23" spans="1:18" s="59" customFormat="1" x14ac:dyDescent="0.3">
      <c r="A23" s="56">
        <f>IF(OR(COUNTIF($B$8:B23,B23)=1, COUNTIF($C$8:C23,C23)=1),A22+1,A22)</f>
        <v>16</v>
      </c>
      <c r="B23" s="57" t="s">
        <v>35</v>
      </c>
      <c r="C23" s="56" t="s">
        <v>32</v>
      </c>
      <c r="D23" s="49">
        <v>42689</v>
      </c>
      <c r="E23" s="64">
        <f t="shared" si="0"/>
        <v>37650</v>
      </c>
      <c r="F23" s="50"/>
      <c r="G23" s="50">
        <v>37650</v>
      </c>
      <c r="H23" s="51"/>
      <c r="I23" s="52"/>
      <c r="J23" s="53">
        <f t="shared" si="1"/>
        <v>37650</v>
      </c>
      <c r="K23" s="29">
        <f t="shared" si="3"/>
        <v>0</v>
      </c>
      <c r="L23" s="29"/>
      <c r="M23" s="29">
        <f t="shared" si="4"/>
        <v>37650</v>
      </c>
      <c r="N23" s="54">
        <f t="shared" si="2"/>
        <v>0</v>
      </c>
      <c r="O23" s="55"/>
      <c r="P23" s="48">
        <v>42734</v>
      </c>
      <c r="Q23" s="48">
        <v>42741</v>
      </c>
      <c r="R23" s="58"/>
    </row>
    <row r="24" spans="1:18" s="59" customFormat="1" x14ac:dyDescent="0.3">
      <c r="A24" s="56">
        <f>IF(OR(COUNTIF($B$8:B24,B24)=1, COUNTIF($C$8:C24,C24)=1),A23+1,A23)</f>
        <v>17</v>
      </c>
      <c r="B24" s="57" t="s">
        <v>34</v>
      </c>
      <c r="C24" s="56" t="s">
        <v>33</v>
      </c>
      <c r="D24" s="49">
        <v>42689</v>
      </c>
      <c r="E24" s="64">
        <f t="shared" si="0"/>
        <v>37650</v>
      </c>
      <c r="F24" s="50"/>
      <c r="G24" s="50">
        <v>37650</v>
      </c>
      <c r="H24" s="51"/>
      <c r="I24" s="52"/>
      <c r="J24" s="53">
        <f t="shared" si="1"/>
        <v>37650</v>
      </c>
      <c r="K24" s="29">
        <f t="shared" si="3"/>
        <v>0</v>
      </c>
      <c r="L24" s="29"/>
      <c r="M24" s="29">
        <f t="shared" si="4"/>
        <v>37650</v>
      </c>
      <c r="N24" s="54">
        <f t="shared" si="2"/>
        <v>0</v>
      </c>
      <c r="O24" s="55"/>
      <c r="P24" s="48">
        <v>42734</v>
      </c>
      <c r="Q24" s="48">
        <v>42741</v>
      </c>
      <c r="R24" s="58"/>
    </row>
    <row r="25" spans="1:18" s="59" customFormat="1" x14ac:dyDescent="0.3">
      <c r="A25" s="56">
        <f>IF(OR(COUNTIF($B$8:B25,B25)=1, COUNTIF($C$8:C25,C25)=1),A24+1,A24)</f>
        <v>18</v>
      </c>
      <c r="B25" s="57" t="s">
        <v>38</v>
      </c>
      <c r="C25" s="56" t="s">
        <v>41</v>
      </c>
      <c r="D25" s="49">
        <v>42690</v>
      </c>
      <c r="E25" s="64">
        <f t="shared" si="0"/>
        <v>37650</v>
      </c>
      <c r="F25" s="50"/>
      <c r="G25" s="50">
        <v>37650</v>
      </c>
      <c r="H25" s="51"/>
      <c r="I25" s="52"/>
      <c r="J25" s="53">
        <f t="shared" si="1"/>
        <v>37650</v>
      </c>
      <c r="K25" s="29">
        <f t="shared" si="3"/>
        <v>0</v>
      </c>
      <c r="L25" s="29"/>
      <c r="M25" s="29">
        <f t="shared" si="4"/>
        <v>37650</v>
      </c>
      <c r="N25" s="54">
        <f t="shared" si="2"/>
        <v>0</v>
      </c>
      <c r="O25" s="55"/>
      <c r="P25" s="48">
        <v>42734</v>
      </c>
      <c r="Q25" s="48">
        <v>42741</v>
      </c>
      <c r="R25" s="58"/>
    </row>
    <row r="26" spans="1:18" s="59" customFormat="1" x14ac:dyDescent="0.3">
      <c r="A26" s="56">
        <f>IF(OR(COUNTIF($B$8:B26,B26)=1, COUNTIF($C$8:C26,C26)=1),A25+1,A25)</f>
        <v>19</v>
      </c>
      <c r="B26" s="57" t="s">
        <v>39</v>
      </c>
      <c r="C26" s="56" t="s">
        <v>42</v>
      </c>
      <c r="D26" s="49">
        <v>42690</v>
      </c>
      <c r="E26" s="64">
        <f t="shared" si="0"/>
        <v>37650</v>
      </c>
      <c r="F26" s="50"/>
      <c r="G26" s="50">
        <v>37650</v>
      </c>
      <c r="H26" s="51"/>
      <c r="I26" s="52"/>
      <c r="J26" s="53">
        <f t="shared" si="1"/>
        <v>37650</v>
      </c>
      <c r="K26" s="29">
        <f t="shared" si="3"/>
        <v>0</v>
      </c>
      <c r="L26" s="29"/>
      <c r="M26" s="29">
        <f t="shared" si="4"/>
        <v>37650</v>
      </c>
      <c r="N26" s="54">
        <f t="shared" si="2"/>
        <v>0</v>
      </c>
      <c r="O26" s="55"/>
      <c r="P26" s="48">
        <v>42734</v>
      </c>
      <c r="Q26" s="48">
        <v>42741</v>
      </c>
      <c r="R26" s="58"/>
    </row>
    <row r="27" spans="1:18" s="59" customFormat="1" x14ac:dyDescent="0.3">
      <c r="A27" s="56">
        <f>IF(OR(COUNTIF($B$8:B27,B27)=1, COUNTIF($C$8:C27,C27)=1),A26+1,A26)</f>
        <v>20</v>
      </c>
      <c r="B27" s="57" t="s">
        <v>40</v>
      </c>
      <c r="C27" s="56" t="s">
        <v>43</v>
      </c>
      <c r="D27" s="49">
        <v>42690</v>
      </c>
      <c r="E27" s="64">
        <f t="shared" si="0"/>
        <v>37650</v>
      </c>
      <c r="F27" s="50"/>
      <c r="G27" s="50">
        <v>37650</v>
      </c>
      <c r="H27" s="51"/>
      <c r="I27" s="52"/>
      <c r="J27" s="53">
        <f t="shared" si="1"/>
        <v>37650</v>
      </c>
      <c r="K27" s="29">
        <f t="shared" si="3"/>
        <v>0</v>
      </c>
      <c r="L27" s="29"/>
      <c r="M27" s="29">
        <f t="shared" si="4"/>
        <v>37650</v>
      </c>
      <c r="N27" s="54">
        <f t="shared" si="2"/>
        <v>0</v>
      </c>
      <c r="O27" s="55"/>
      <c r="P27" s="48">
        <v>42734</v>
      </c>
      <c r="Q27" s="48">
        <v>42741</v>
      </c>
      <c r="R27" s="58"/>
    </row>
    <row r="28" spans="1:18" s="59" customFormat="1" x14ac:dyDescent="0.3">
      <c r="A28" s="56">
        <f>IF(OR(COUNTIF($B$8:B28,B28)=1, COUNTIF($C$8:C28,C28)=1),A27+1,A27)</f>
        <v>21</v>
      </c>
      <c r="B28" s="57" t="s">
        <v>53</v>
      </c>
      <c r="C28" s="56" t="s">
        <v>44</v>
      </c>
      <c r="D28" s="49">
        <v>42690</v>
      </c>
      <c r="E28" s="64">
        <f t="shared" si="0"/>
        <v>37650</v>
      </c>
      <c r="F28" s="50"/>
      <c r="G28" s="50">
        <v>37650</v>
      </c>
      <c r="H28" s="51"/>
      <c r="I28" s="52"/>
      <c r="J28" s="53">
        <f t="shared" si="1"/>
        <v>37650</v>
      </c>
      <c r="K28" s="29">
        <f t="shared" si="3"/>
        <v>0</v>
      </c>
      <c r="L28" s="29"/>
      <c r="M28" s="29">
        <f t="shared" si="4"/>
        <v>37650</v>
      </c>
      <c r="N28" s="54">
        <f t="shared" si="2"/>
        <v>0</v>
      </c>
      <c r="O28" s="55"/>
      <c r="P28" s="48">
        <v>42734</v>
      </c>
      <c r="Q28" s="48">
        <v>42741</v>
      </c>
      <c r="R28" s="58"/>
    </row>
    <row r="29" spans="1:18" s="59" customFormat="1" x14ac:dyDescent="0.3">
      <c r="A29" s="56">
        <f>IF(OR(COUNTIF($B$8:B29,B29)=1, COUNTIF($C$8:C29,C29)=1),A28+1,A28)</f>
        <v>22</v>
      </c>
      <c r="B29" s="57" t="s">
        <v>54</v>
      </c>
      <c r="C29" s="56" t="s">
        <v>45</v>
      </c>
      <c r="D29" s="49">
        <v>42690</v>
      </c>
      <c r="E29" s="64">
        <f t="shared" si="0"/>
        <v>37650</v>
      </c>
      <c r="F29" s="50"/>
      <c r="G29" s="50">
        <v>37650</v>
      </c>
      <c r="H29" s="51"/>
      <c r="I29" s="52"/>
      <c r="J29" s="53">
        <f t="shared" si="1"/>
        <v>37650</v>
      </c>
      <c r="K29" s="29">
        <f t="shared" si="3"/>
        <v>0</v>
      </c>
      <c r="L29" s="29"/>
      <c r="M29" s="29">
        <f t="shared" si="4"/>
        <v>37650</v>
      </c>
      <c r="N29" s="54">
        <f t="shared" si="2"/>
        <v>0</v>
      </c>
      <c r="O29" s="55"/>
      <c r="P29" s="48">
        <v>42734</v>
      </c>
      <c r="Q29" s="48">
        <v>42741</v>
      </c>
      <c r="R29" s="58"/>
    </row>
    <row r="30" spans="1:18" s="59" customFormat="1" x14ac:dyDescent="0.3">
      <c r="A30" s="56">
        <f>IF(OR(COUNTIF($B$8:B30,B30)=1, COUNTIF($C$8:C30,C30)=1),A29+1,A29)</f>
        <v>23</v>
      </c>
      <c r="B30" s="57" t="s">
        <v>55</v>
      </c>
      <c r="C30" s="56" t="s">
        <v>46</v>
      </c>
      <c r="D30" s="49">
        <v>42690</v>
      </c>
      <c r="E30" s="64">
        <f t="shared" si="0"/>
        <v>37650</v>
      </c>
      <c r="F30" s="50"/>
      <c r="G30" s="50">
        <v>37650</v>
      </c>
      <c r="H30" s="51"/>
      <c r="I30" s="52"/>
      <c r="J30" s="53">
        <f t="shared" si="1"/>
        <v>37650</v>
      </c>
      <c r="K30" s="29">
        <f t="shared" si="3"/>
        <v>0</v>
      </c>
      <c r="L30" s="29"/>
      <c r="M30" s="29">
        <f t="shared" si="4"/>
        <v>37650</v>
      </c>
      <c r="N30" s="54">
        <f t="shared" si="2"/>
        <v>0</v>
      </c>
      <c r="O30" s="55"/>
      <c r="P30" s="48">
        <v>42734</v>
      </c>
      <c r="Q30" s="48">
        <v>42741</v>
      </c>
      <c r="R30" s="58"/>
    </row>
    <row r="31" spans="1:18" s="59" customFormat="1" x14ac:dyDescent="0.3">
      <c r="A31" s="56">
        <f>IF(OR(COUNTIF($B$8:B31,B31)=1, COUNTIF($C$8:C31,C31)=1),A30+1,A30)</f>
        <v>24</v>
      </c>
      <c r="B31" s="57" t="s">
        <v>56</v>
      </c>
      <c r="C31" s="56" t="s">
        <v>47</v>
      </c>
      <c r="D31" s="49">
        <v>42690</v>
      </c>
      <c r="E31" s="64">
        <f>SUM(F31:I31)</f>
        <v>37650</v>
      </c>
      <c r="F31" s="50"/>
      <c r="G31" s="50">
        <v>37650</v>
      </c>
      <c r="H31" s="51"/>
      <c r="I31" s="52"/>
      <c r="J31" s="53">
        <f t="shared" si="1"/>
        <v>37650</v>
      </c>
      <c r="K31" s="29">
        <f t="shared" si="3"/>
        <v>0</v>
      </c>
      <c r="L31" s="29"/>
      <c r="M31" s="29">
        <f t="shared" si="4"/>
        <v>37650</v>
      </c>
      <c r="N31" s="54">
        <f t="shared" si="2"/>
        <v>0</v>
      </c>
      <c r="O31" s="55"/>
      <c r="P31" s="48">
        <v>42734</v>
      </c>
      <c r="Q31" s="48">
        <v>42741</v>
      </c>
      <c r="R31" s="58"/>
    </row>
    <row r="32" spans="1:18" s="59" customFormat="1" x14ac:dyDescent="0.3">
      <c r="A32" s="56">
        <f>IF(OR(COUNTIF($B$8:B32,B32)=1, COUNTIF($C$8:C32,C32)=1),A31+1,A31)</f>
        <v>25</v>
      </c>
      <c r="B32" s="57" t="s">
        <v>57</v>
      </c>
      <c r="C32" s="56" t="s">
        <v>48</v>
      </c>
      <c r="D32" s="49">
        <v>42690</v>
      </c>
      <c r="E32" s="64">
        <f t="shared" si="0"/>
        <v>37650</v>
      </c>
      <c r="F32" s="50"/>
      <c r="G32" s="50">
        <v>37650</v>
      </c>
      <c r="H32" s="51"/>
      <c r="I32" s="52"/>
      <c r="J32" s="53">
        <f t="shared" si="1"/>
        <v>37650</v>
      </c>
      <c r="K32" s="29">
        <f t="shared" si="3"/>
        <v>0</v>
      </c>
      <c r="L32" s="29"/>
      <c r="M32" s="29">
        <f t="shared" si="4"/>
        <v>37650</v>
      </c>
      <c r="N32" s="54">
        <f t="shared" si="2"/>
        <v>0</v>
      </c>
      <c r="O32" s="55"/>
      <c r="P32" s="48">
        <v>42734</v>
      </c>
      <c r="Q32" s="48">
        <v>42741</v>
      </c>
      <c r="R32" s="58"/>
    </row>
    <row r="33" spans="1:18" s="59" customFormat="1" x14ac:dyDescent="0.3">
      <c r="A33" s="56">
        <f>IF(OR(COUNTIF($B$8:B33,B33)=1, COUNTIF($C$8:C33,C33)=1),A32+1,A32)</f>
        <v>26</v>
      </c>
      <c r="B33" s="57" t="s">
        <v>58</v>
      </c>
      <c r="C33" s="56" t="s">
        <v>49</v>
      </c>
      <c r="D33" s="49">
        <v>42690</v>
      </c>
      <c r="E33" s="64">
        <f t="shared" si="0"/>
        <v>37650</v>
      </c>
      <c r="F33" s="50"/>
      <c r="G33" s="50">
        <v>37650</v>
      </c>
      <c r="H33" s="51"/>
      <c r="I33" s="52"/>
      <c r="J33" s="53">
        <f t="shared" si="1"/>
        <v>37650</v>
      </c>
      <c r="K33" s="29">
        <f t="shared" si="3"/>
        <v>0</v>
      </c>
      <c r="L33" s="29"/>
      <c r="M33" s="29">
        <f t="shared" si="4"/>
        <v>37650</v>
      </c>
      <c r="N33" s="54">
        <f t="shared" si="2"/>
        <v>0</v>
      </c>
      <c r="O33" s="55"/>
      <c r="P33" s="48">
        <v>42734</v>
      </c>
      <c r="Q33" s="48">
        <v>42741</v>
      </c>
      <c r="R33" s="58"/>
    </row>
    <row r="34" spans="1:18" s="59" customFormat="1" x14ac:dyDescent="0.3">
      <c r="A34" s="56">
        <f>IF(OR(COUNTIF($B$8:B34,B34)=1, COUNTIF($C$8:C34,C34)=1),A33+1,A33)</f>
        <v>27</v>
      </c>
      <c r="B34" s="57" t="s">
        <v>59</v>
      </c>
      <c r="C34" s="56" t="s">
        <v>50</v>
      </c>
      <c r="D34" s="49">
        <v>42690</v>
      </c>
      <c r="E34" s="64">
        <f t="shared" si="0"/>
        <v>37650</v>
      </c>
      <c r="F34" s="50"/>
      <c r="G34" s="50">
        <v>37650</v>
      </c>
      <c r="H34" s="51"/>
      <c r="I34" s="52"/>
      <c r="J34" s="53">
        <f t="shared" si="1"/>
        <v>37650</v>
      </c>
      <c r="K34" s="29">
        <f t="shared" si="3"/>
        <v>0</v>
      </c>
      <c r="L34" s="29"/>
      <c r="M34" s="29">
        <f t="shared" si="4"/>
        <v>37650</v>
      </c>
      <c r="N34" s="54">
        <f t="shared" si="2"/>
        <v>0</v>
      </c>
      <c r="O34" s="55"/>
      <c r="P34" s="48">
        <v>42734</v>
      </c>
      <c r="Q34" s="48">
        <v>42741</v>
      </c>
      <c r="R34" s="58"/>
    </row>
    <row r="35" spans="1:18" s="59" customFormat="1" x14ac:dyDescent="0.3">
      <c r="A35" s="56">
        <f>IF(OR(COUNTIF($B$8:B35,B35)=1, COUNTIF($C$8:C35,C35)=1),A34+1,A34)</f>
        <v>28</v>
      </c>
      <c r="B35" s="57" t="s">
        <v>60</v>
      </c>
      <c r="C35" s="56" t="s">
        <v>51</v>
      </c>
      <c r="D35" s="49">
        <v>42690</v>
      </c>
      <c r="E35" s="64">
        <f t="shared" si="0"/>
        <v>37650</v>
      </c>
      <c r="F35" s="50"/>
      <c r="G35" s="50">
        <v>37650</v>
      </c>
      <c r="H35" s="51"/>
      <c r="I35" s="52"/>
      <c r="J35" s="53">
        <f t="shared" si="1"/>
        <v>37650</v>
      </c>
      <c r="K35" s="29">
        <f t="shared" si="3"/>
        <v>0</v>
      </c>
      <c r="L35" s="29"/>
      <c r="M35" s="29">
        <f t="shared" si="4"/>
        <v>37650</v>
      </c>
      <c r="N35" s="54">
        <f t="shared" si="2"/>
        <v>0</v>
      </c>
      <c r="O35" s="55"/>
      <c r="P35" s="48">
        <v>42734</v>
      </c>
      <c r="Q35" s="48">
        <v>42741</v>
      </c>
      <c r="R35" s="58"/>
    </row>
    <row r="36" spans="1:18" s="59" customFormat="1" x14ac:dyDescent="0.3">
      <c r="A36" s="56">
        <f>IF(OR(COUNTIF($B$8:B36,B36)=1, COUNTIF($C$8:C36,C36)=1),A35+1,A35)</f>
        <v>29</v>
      </c>
      <c r="B36" s="57" t="s">
        <v>61</v>
      </c>
      <c r="C36" s="56" t="s">
        <v>52</v>
      </c>
      <c r="D36" s="49">
        <v>42690</v>
      </c>
      <c r="E36" s="64">
        <f t="shared" si="0"/>
        <v>37650</v>
      </c>
      <c r="F36" s="50"/>
      <c r="G36" s="50">
        <v>37650</v>
      </c>
      <c r="H36" s="51"/>
      <c r="I36" s="52"/>
      <c r="J36" s="53">
        <f t="shared" si="1"/>
        <v>37650</v>
      </c>
      <c r="K36" s="29">
        <f t="shared" si="3"/>
        <v>0</v>
      </c>
      <c r="L36" s="29"/>
      <c r="M36" s="29">
        <f t="shared" si="4"/>
        <v>37650</v>
      </c>
      <c r="N36" s="54">
        <f t="shared" si="2"/>
        <v>0</v>
      </c>
      <c r="O36" s="55"/>
      <c r="P36" s="48">
        <v>42734</v>
      </c>
      <c r="Q36" s="48">
        <v>42741</v>
      </c>
      <c r="R36" s="58"/>
    </row>
    <row r="37" spans="1:18" s="59" customFormat="1" x14ac:dyDescent="0.3">
      <c r="A37" s="56">
        <f>IF(OR(COUNTIF($B$8:B37,B37)=1, COUNTIF($C$8:C37,C37)=1),A36+1,A36)</f>
        <v>30</v>
      </c>
      <c r="B37" s="57" t="s">
        <v>67</v>
      </c>
      <c r="C37" s="56" t="s">
        <v>62</v>
      </c>
      <c r="D37" s="49">
        <v>42690</v>
      </c>
      <c r="E37" s="64">
        <f t="shared" si="0"/>
        <v>37650</v>
      </c>
      <c r="F37" s="50"/>
      <c r="G37" s="50">
        <v>37650</v>
      </c>
      <c r="H37" s="51"/>
      <c r="I37" s="52"/>
      <c r="J37" s="53">
        <f t="shared" si="1"/>
        <v>37650</v>
      </c>
      <c r="K37" s="29">
        <f t="shared" si="3"/>
        <v>0</v>
      </c>
      <c r="L37" s="29"/>
      <c r="M37" s="29">
        <f t="shared" si="4"/>
        <v>37650</v>
      </c>
      <c r="N37" s="54">
        <f t="shared" si="2"/>
        <v>0</v>
      </c>
      <c r="O37" s="55"/>
      <c r="P37" s="48">
        <v>42734</v>
      </c>
      <c r="Q37" s="48">
        <v>42741</v>
      </c>
      <c r="R37" s="58"/>
    </row>
    <row r="38" spans="1:18" s="59" customFormat="1" x14ac:dyDescent="0.3">
      <c r="A38" s="56">
        <f>IF(OR(COUNTIF($B$8:B38,B38)=1, COUNTIF($C$8:C38,C38)=1),A37+1,A37)</f>
        <v>31</v>
      </c>
      <c r="B38" s="57" t="s">
        <v>68</v>
      </c>
      <c r="C38" s="56" t="s">
        <v>63</v>
      </c>
      <c r="D38" s="49">
        <v>42690</v>
      </c>
      <c r="E38" s="64">
        <f t="shared" si="0"/>
        <v>37650</v>
      </c>
      <c r="F38" s="50"/>
      <c r="G38" s="50">
        <v>37650</v>
      </c>
      <c r="H38" s="51"/>
      <c r="I38" s="52"/>
      <c r="J38" s="53">
        <f t="shared" si="1"/>
        <v>37650</v>
      </c>
      <c r="K38" s="29">
        <f t="shared" si="3"/>
        <v>0</v>
      </c>
      <c r="L38" s="29"/>
      <c r="M38" s="29">
        <f t="shared" si="4"/>
        <v>37650</v>
      </c>
      <c r="N38" s="54">
        <f t="shared" si="2"/>
        <v>0</v>
      </c>
      <c r="O38" s="55"/>
      <c r="P38" s="48">
        <v>42734</v>
      </c>
      <c r="Q38" s="48">
        <v>42741</v>
      </c>
      <c r="R38" s="58"/>
    </row>
    <row r="39" spans="1:18" s="59" customFormat="1" x14ac:dyDescent="0.3">
      <c r="A39" s="56">
        <f>IF(OR(COUNTIF($B$8:B39,B39)=1, COUNTIF($C$8:C39,C39)=1),A38+1,A38)</f>
        <v>32</v>
      </c>
      <c r="B39" s="57" t="s">
        <v>69</v>
      </c>
      <c r="C39" s="56" t="s">
        <v>64</v>
      </c>
      <c r="D39" s="49">
        <v>42690</v>
      </c>
      <c r="E39" s="64">
        <f t="shared" si="0"/>
        <v>37650</v>
      </c>
      <c r="F39" s="50"/>
      <c r="G39" s="50">
        <v>37650</v>
      </c>
      <c r="H39" s="51"/>
      <c r="I39" s="52"/>
      <c r="J39" s="53">
        <f t="shared" si="1"/>
        <v>37650</v>
      </c>
      <c r="K39" s="29">
        <f t="shared" si="3"/>
        <v>0</v>
      </c>
      <c r="L39" s="29"/>
      <c r="M39" s="29">
        <f t="shared" si="4"/>
        <v>37650</v>
      </c>
      <c r="N39" s="54">
        <f t="shared" si="2"/>
        <v>0</v>
      </c>
      <c r="O39" s="55"/>
      <c r="P39" s="48">
        <v>42734</v>
      </c>
      <c r="Q39" s="48">
        <v>42741</v>
      </c>
      <c r="R39" s="58"/>
    </row>
    <row r="40" spans="1:18" s="59" customFormat="1" x14ac:dyDescent="0.3">
      <c r="A40" s="56">
        <f>IF(OR(COUNTIF($B$8:B40,B40)=1, COUNTIF($C$8:C40,C40)=1),A39+1,A39)</f>
        <v>33</v>
      </c>
      <c r="B40" s="57" t="s">
        <v>70</v>
      </c>
      <c r="C40" s="56" t="s">
        <v>65</v>
      </c>
      <c r="D40" s="49">
        <v>42690</v>
      </c>
      <c r="E40" s="64">
        <f t="shared" si="0"/>
        <v>37650</v>
      </c>
      <c r="F40" s="50"/>
      <c r="G40" s="50">
        <v>37650</v>
      </c>
      <c r="H40" s="51"/>
      <c r="I40" s="52"/>
      <c r="J40" s="53">
        <f t="shared" si="1"/>
        <v>37650</v>
      </c>
      <c r="K40" s="29">
        <f t="shared" si="3"/>
        <v>0</v>
      </c>
      <c r="L40" s="29"/>
      <c r="M40" s="29">
        <f t="shared" si="4"/>
        <v>37650</v>
      </c>
      <c r="N40" s="54">
        <f t="shared" si="2"/>
        <v>0</v>
      </c>
      <c r="O40" s="55"/>
      <c r="P40" s="48">
        <v>42734</v>
      </c>
      <c r="Q40" s="48">
        <v>42741</v>
      </c>
      <c r="R40" s="58"/>
    </row>
    <row r="41" spans="1:18" s="59" customFormat="1" x14ac:dyDescent="0.3">
      <c r="A41" s="56">
        <f>IF(OR(COUNTIF($B$8:B41,B41)=1, COUNTIF($C$8:C41,C41)=1),A40+1,A40)</f>
        <v>34</v>
      </c>
      <c r="B41" s="57" t="s">
        <v>71</v>
      </c>
      <c r="C41" s="56" t="s">
        <v>66</v>
      </c>
      <c r="D41" s="49">
        <v>42690</v>
      </c>
      <c r="E41" s="64">
        <f t="shared" si="0"/>
        <v>37650</v>
      </c>
      <c r="F41" s="50"/>
      <c r="G41" s="50">
        <v>37650</v>
      </c>
      <c r="H41" s="51"/>
      <c r="I41" s="52"/>
      <c r="J41" s="53">
        <f t="shared" si="1"/>
        <v>37650</v>
      </c>
      <c r="K41" s="29">
        <f t="shared" si="3"/>
        <v>0</v>
      </c>
      <c r="L41" s="29"/>
      <c r="M41" s="29">
        <f t="shared" si="4"/>
        <v>37650</v>
      </c>
      <c r="N41" s="54">
        <f t="shared" si="2"/>
        <v>0</v>
      </c>
      <c r="O41" s="55"/>
      <c r="P41" s="48">
        <v>42734</v>
      </c>
      <c r="Q41" s="48">
        <v>42741</v>
      </c>
      <c r="R41" s="58"/>
    </row>
    <row r="42" spans="1:18" s="59" customFormat="1" x14ac:dyDescent="0.3">
      <c r="A42" s="56">
        <f>IF(OR(COUNTIF($B$8:B42,B42)=1, COUNTIF($C$8:C42,C42)=1),A41+1,A41)</f>
        <v>35</v>
      </c>
      <c r="B42" s="57" t="s">
        <v>96</v>
      </c>
      <c r="C42" s="48" t="s">
        <v>80</v>
      </c>
      <c r="D42" s="49">
        <v>42691</v>
      </c>
      <c r="E42" s="64">
        <f t="shared" si="0"/>
        <v>37650</v>
      </c>
      <c r="F42" s="50"/>
      <c r="G42" s="50">
        <v>37650</v>
      </c>
      <c r="H42" s="51"/>
      <c r="I42" s="52"/>
      <c r="J42" s="53">
        <f t="shared" ref="J42:J106" si="5">SUM(G42)</f>
        <v>37650</v>
      </c>
      <c r="K42" s="29">
        <f t="shared" ref="K42:K106" si="6">SUM(H42)</f>
        <v>0</v>
      </c>
      <c r="L42" s="29"/>
      <c r="M42" s="29">
        <f t="shared" si="4"/>
        <v>37650</v>
      </c>
      <c r="N42" s="54">
        <f t="shared" si="2"/>
        <v>0</v>
      </c>
      <c r="O42" s="55"/>
      <c r="P42" s="48">
        <v>42734</v>
      </c>
      <c r="Q42" s="48">
        <v>42741</v>
      </c>
      <c r="R42" s="58"/>
    </row>
    <row r="43" spans="1:18" s="59" customFormat="1" x14ac:dyDescent="0.3">
      <c r="A43" s="56">
        <f>IF(OR(COUNTIF($B$8:B43,B43)=1, COUNTIF($C$8:C43,C43)=1),A42+1,A42)</f>
        <v>36</v>
      </c>
      <c r="B43" s="57" t="s">
        <v>97</v>
      </c>
      <c r="C43" s="48" t="s">
        <v>81</v>
      </c>
      <c r="D43" s="49">
        <v>42691</v>
      </c>
      <c r="E43" s="64">
        <f t="shared" si="0"/>
        <v>37650</v>
      </c>
      <c r="F43" s="50"/>
      <c r="G43" s="50">
        <v>37650</v>
      </c>
      <c r="H43" s="51"/>
      <c r="I43" s="52"/>
      <c r="J43" s="53">
        <f t="shared" si="5"/>
        <v>37650</v>
      </c>
      <c r="K43" s="29">
        <f t="shared" si="6"/>
        <v>0</v>
      </c>
      <c r="L43" s="29"/>
      <c r="M43" s="29">
        <f t="shared" si="4"/>
        <v>37650</v>
      </c>
      <c r="N43" s="54">
        <f t="shared" si="2"/>
        <v>0</v>
      </c>
      <c r="O43" s="55"/>
      <c r="P43" s="48">
        <v>42734</v>
      </c>
      <c r="Q43" s="48">
        <v>42741</v>
      </c>
      <c r="R43" s="58"/>
    </row>
    <row r="44" spans="1:18" s="59" customFormat="1" x14ac:dyDescent="0.3">
      <c r="A44" s="56">
        <f>IF(OR(COUNTIF($B$8:B44,B44)=1, COUNTIF($C$8:C44,C44)=1),A43+1,A43)</f>
        <v>37</v>
      </c>
      <c r="B44" s="57" t="s">
        <v>98</v>
      </c>
      <c r="C44" s="48" t="s">
        <v>82</v>
      </c>
      <c r="D44" s="49">
        <v>42691</v>
      </c>
      <c r="E44" s="64">
        <f t="shared" si="0"/>
        <v>37650</v>
      </c>
      <c r="F44" s="50"/>
      <c r="G44" s="50">
        <v>37650</v>
      </c>
      <c r="H44" s="51"/>
      <c r="I44" s="52"/>
      <c r="J44" s="53">
        <f t="shared" si="5"/>
        <v>37650</v>
      </c>
      <c r="K44" s="29">
        <f t="shared" si="6"/>
        <v>0</v>
      </c>
      <c r="L44" s="29"/>
      <c r="M44" s="29">
        <f t="shared" si="4"/>
        <v>37650</v>
      </c>
      <c r="N44" s="54">
        <f t="shared" si="2"/>
        <v>0</v>
      </c>
      <c r="O44" s="55"/>
      <c r="P44" s="48">
        <v>42734</v>
      </c>
      <c r="Q44" s="48">
        <v>42741</v>
      </c>
      <c r="R44" s="58"/>
    </row>
    <row r="45" spans="1:18" s="59" customFormat="1" x14ac:dyDescent="0.3">
      <c r="A45" s="56">
        <f>IF(OR(COUNTIF($B$8:B45,B45)=1, COUNTIF($C$8:C45,C45)=1),A44+1,A44)</f>
        <v>38</v>
      </c>
      <c r="B45" s="57" t="s">
        <v>99</v>
      </c>
      <c r="C45" s="48" t="s">
        <v>83</v>
      </c>
      <c r="D45" s="49">
        <v>42691</v>
      </c>
      <c r="E45" s="64">
        <f t="shared" si="0"/>
        <v>37650</v>
      </c>
      <c r="F45" s="50"/>
      <c r="G45" s="50">
        <v>37650</v>
      </c>
      <c r="H45" s="51"/>
      <c r="I45" s="52"/>
      <c r="J45" s="53">
        <f t="shared" si="5"/>
        <v>37650</v>
      </c>
      <c r="K45" s="29">
        <f t="shared" si="6"/>
        <v>0</v>
      </c>
      <c r="L45" s="29"/>
      <c r="M45" s="29">
        <f t="shared" si="4"/>
        <v>37650</v>
      </c>
      <c r="N45" s="54">
        <f t="shared" si="2"/>
        <v>0</v>
      </c>
      <c r="O45" s="55"/>
      <c r="P45" s="48">
        <v>42734</v>
      </c>
      <c r="Q45" s="48">
        <v>42741</v>
      </c>
      <c r="R45" s="58"/>
    </row>
    <row r="46" spans="1:18" s="59" customFormat="1" x14ac:dyDescent="0.3">
      <c r="A46" s="56">
        <f>IF(OR(COUNTIF($B$8:B46,B46)=1, COUNTIF($C$8:C46,C46)=1),A45+1,A45)</f>
        <v>39</v>
      </c>
      <c r="B46" s="57" t="s">
        <v>100</v>
      </c>
      <c r="C46" s="48" t="s">
        <v>84</v>
      </c>
      <c r="D46" s="49">
        <v>42691</v>
      </c>
      <c r="E46" s="64">
        <f t="shared" si="0"/>
        <v>37650</v>
      </c>
      <c r="F46" s="50"/>
      <c r="G46" s="50">
        <v>37650</v>
      </c>
      <c r="H46" s="51"/>
      <c r="I46" s="52"/>
      <c r="J46" s="53">
        <f t="shared" si="5"/>
        <v>37650</v>
      </c>
      <c r="K46" s="29">
        <f t="shared" si="6"/>
        <v>0</v>
      </c>
      <c r="L46" s="29"/>
      <c r="M46" s="29">
        <f t="shared" si="4"/>
        <v>37650</v>
      </c>
      <c r="N46" s="54">
        <f t="shared" si="2"/>
        <v>0</v>
      </c>
      <c r="O46" s="55"/>
      <c r="P46" s="48">
        <v>42734</v>
      </c>
      <c r="Q46" s="48">
        <v>42741</v>
      </c>
      <c r="R46" s="58"/>
    </row>
    <row r="47" spans="1:18" s="59" customFormat="1" x14ac:dyDescent="0.3">
      <c r="A47" s="56">
        <f>IF(OR(COUNTIF($B$8:B47,B47)=1, COUNTIF($C$8:C47,C47)=1),A46+1,A46)</f>
        <v>40</v>
      </c>
      <c r="B47" s="57" t="s">
        <v>101</v>
      </c>
      <c r="C47" s="48" t="s">
        <v>85</v>
      </c>
      <c r="D47" s="49">
        <v>42691</v>
      </c>
      <c r="E47" s="64">
        <f t="shared" si="0"/>
        <v>37650</v>
      </c>
      <c r="F47" s="50"/>
      <c r="G47" s="50">
        <v>37650</v>
      </c>
      <c r="H47" s="51"/>
      <c r="I47" s="52"/>
      <c r="J47" s="53">
        <f t="shared" si="5"/>
        <v>37650</v>
      </c>
      <c r="K47" s="29">
        <f t="shared" si="6"/>
        <v>0</v>
      </c>
      <c r="L47" s="29"/>
      <c r="M47" s="29">
        <f t="shared" si="4"/>
        <v>37650</v>
      </c>
      <c r="N47" s="54">
        <f t="shared" si="2"/>
        <v>0</v>
      </c>
      <c r="O47" s="55"/>
      <c r="P47" s="48">
        <v>42734</v>
      </c>
      <c r="Q47" s="48">
        <v>42741</v>
      </c>
      <c r="R47" s="58"/>
    </row>
    <row r="48" spans="1:18" s="59" customFormat="1" x14ac:dyDescent="0.3">
      <c r="A48" s="56">
        <f>IF(OR(COUNTIF($B$8:B48,B48)=1, COUNTIF($C$8:C48,C48)=1),A47+1,A47)</f>
        <v>41</v>
      </c>
      <c r="B48" s="57" t="s">
        <v>102</v>
      </c>
      <c r="C48" s="48" t="s">
        <v>86</v>
      </c>
      <c r="D48" s="49">
        <v>42691</v>
      </c>
      <c r="E48" s="64">
        <f>SUM(F48:I48)</f>
        <v>59640</v>
      </c>
      <c r="F48" s="50"/>
      <c r="G48" s="50"/>
      <c r="H48" s="51">
        <v>59640</v>
      </c>
      <c r="I48" s="52"/>
      <c r="J48" s="53">
        <f t="shared" si="5"/>
        <v>0</v>
      </c>
      <c r="K48" s="29">
        <f t="shared" si="6"/>
        <v>59640</v>
      </c>
      <c r="L48" s="29"/>
      <c r="M48" s="29">
        <f t="shared" si="4"/>
        <v>59640</v>
      </c>
      <c r="N48" s="54">
        <f t="shared" si="2"/>
        <v>0</v>
      </c>
      <c r="O48" s="55"/>
      <c r="P48" s="48">
        <v>42734</v>
      </c>
      <c r="Q48" s="48">
        <v>42741</v>
      </c>
      <c r="R48" s="58"/>
    </row>
    <row r="49" spans="1:18" s="59" customFormat="1" x14ac:dyDescent="0.3">
      <c r="A49" s="56">
        <f>IF(OR(COUNTIF($B$8:B49,B49)=1, COUNTIF($C$8:C49,C49)=1),A48+1,A48)</f>
        <v>42</v>
      </c>
      <c r="B49" s="57" t="s">
        <v>103</v>
      </c>
      <c r="C49" s="48" t="s">
        <v>87</v>
      </c>
      <c r="D49" s="49">
        <v>42691</v>
      </c>
      <c r="E49" s="64">
        <f t="shared" si="0"/>
        <v>37650</v>
      </c>
      <c r="F49" s="50"/>
      <c r="G49" s="50">
        <v>37650</v>
      </c>
      <c r="H49" s="51"/>
      <c r="I49" s="52"/>
      <c r="J49" s="53">
        <f t="shared" si="5"/>
        <v>37650</v>
      </c>
      <c r="K49" s="29">
        <f t="shared" si="6"/>
        <v>0</v>
      </c>
      <c r="L49" s="29"/>
      <c r="M49" s="29">
        <f t="shared" si="4"/>
        <v>37650</v>
      </c>
      <c r="N49" s="54">
        <f t="shared" si="2"/>
        <v>0</v>
      </c>
      <c r="O49" s="55"/>
      <c r="P49" s="48">
        <v>42734</v>
      </c>
      <c r="Q49" s="48">
        <v>42741</v>
      </c>
      <c r="R49" s="58"/>
    </row>
    <row r="50" spans="1:18" s="59" customFormat="1" x14ac:dyDescent="0.3">
      <c r="A50" s="56">
        <f>IF(OR(COUNTIF($B$8:B50,B50)=1, COUNTIF($C$8:C50,C50)=1),A49+1,A49)</f>
        <v>43</v>
      </c>
      <c r="B50" s="57" t="s">
        <v>104</v>
      </c>
      <c r="C50" s="48" t="s">
        <v>88</v>
      </c>
      <c r="D50" s="49">
        <v>42691</v>
      </c>
      <c r="E50" s="64">
        <f t="shared" si="0"/>
        <v>37650</v>
      </c>
      <c r="F50" s="50"/>
      <c r="G50" s="50">
        <v>37650</v>
      </c>
      <c r="H50" s="51"/>
      <c r="I50" s="52"/>
      <c r="J50" s="53">
        <f t="shared" si="5"/>
        <v>37650</v>
      </c>
      <c r="K50" s="29">
        <f t="shared" si="6"/>
        <v>0</v>
      </c>
      <c r="L50" s="29"/>
      <c r="M50" s="29">
        <f t="shared" si="4"/>
        <v>37650</v>
      </c>
      <c r="N50" s="54">
        <f t="shared" si="2"/>
        <v>0</v>
      </c>
      <c r="O50" s="55"/>
      <c r="P50" s="48">
        <v>42734</v>
      </c>
      <c r="Q50" s="48">
        <v>42741</v>
      </c>
      <c r="R50" s="58"/>
    </row>
    <row r="51" spans="1:18" s="59" customFormat="1" x14ac:dyDescent="0.3">
      <c r="A51" s="56">
        <f>IF(OR(COUNTIF($B$8:B51,B51)=1, COUNTIF($C$8:C51,C51)=1),A50+1,A50)</f>
        <v>44</v>
      </c>
      <c r="B51" s="57" t="s">
        <v>105</v>
      </c>
      <c r="C51" s="48" t="s">
        <v>89</v>
      </c>
      <c r="D51" s="49">
        <v>42691</v>
      </c>
      <c r="E51" s="64">
        <f t="shared" si="0"/>
        <v>37650</v>
      </c>
      <c r="F51" s="50"/>
      <c r="G51" s="50">
        <v>37650</v>
      </c>
      <c r="H51" s="51"/>
      <c r="I51" s="52"/>
      <c r="J51" s="53">
        <f t="shared" si="5"/>
        <v>37650</v>
      </c>
      <c r="K51" s="29">
        <f t="shared" si="6"/>
        <v>0</v>
      </c>
      <c r="L51" s="29"/>
      <c r="M51" s="29">
        <f t="shared" si="4"/>
        <v>37650</v>
      </c>
      <c r="N51" s="54">
        <f t="shared" si="2"/>
        <v>0</v>
      </c>
      <c r="O51" s="55"/>
      <c r="P51" s="48">
        <v>42734</v>
      </c>
      <c r="Q51" s="48">
        <v>42741</v>
      </c>
      <c r="R51" s="58"/>
    </row>
    <row r="52" spans="1:18" s="59" customFormat="1" x14ac:dyDescent="0.3">
      <c r="A52" s="56">
        <f>IF(OR(COUNTIF($B$8:B52,B52)=1, COUNTIF($C$8:C52,C52)=1),A51+1,A51)</f>
        <v>45</v>
      </c>
      <c r="B52" s="57" t="s">
        <v>106</v>
      </c>
      <c r="C52" s="48" t="s">
        <v>90</v>
      </c>
      <c r="D52" s="49">
        <v>42691</v>
      </c>
      <c r="E52" s="64">
        <f t="shared" si="0"/>
        <v>37650</v>
      </c>
      <c r="F52" s="50"/>
      <c r="G52" s="50">
        <v>37650</v>
      </c>
      <c r="H52" s="51"/>
      <c r="I52" s="52"/>
      <c r="J52" s="53">
        <f t="shared" si="5"/>
        <v>37650</v>
      </c>
      <c r="K52" s="29">
        <f t="shared" si="6"/>
        <v>0</v>
      </c>
      <c r="L52" s="29"/>
      <c r="M52" s="29">
        <f t="shared" si="4"/>
        <v>37650</v>
      </c>
      <c r="N52" s="54">
        <f t="shared" si="2"/>
        <v>0</v>
      </c>
      <c r="O52" s="55"/>
      <c r="P52" s="48">
        <v>42734</v>
      </c>
      <c r="Q52" s="48">
        <v>42741</v>
      </c>
      <c r="R52" s="58"/>
    </row>
    <row r="53" spans="1:18" s="59" customFormat="1" x14ac:dyDescent="0.3">
      <c r="A53" s="56">
        <f>IF(OR(COUNTIF($B$8:B53,B53)=1, COUNTIF($C$8:C53,C53)=1),A52+1,A52)</f>
        <v>46</v>
      </c>
      <c r="B53" s="57" t="s">
        <v>107</v>
      </c>
      <c r="C53" s="48" t="s">
        <v>91</v>
      </c>
      <c r="D53" s="49">
        <v>42691</v>
      </c>
      <c r="E53" s="64">
        <f t="shared" si="0"/>
        <v>37650</v>
      </c>
      <c r="F53" s="50"/>
      <c r="G53" s="50">
        <v>37650</v>
      </c>
      <c r="H53" s="51"/>
      <c r="I53" s="52"/>
      <c r="J53" s="53">
        <f t="shared" si="5"/>
        <v>37650</v>
      </c>
      <c r="K53" s="29">
        <f t="shared" si="6"/>
        <v>0</v>
      </c>
      <c r="L53" s="29"/>
      <c r="M53" s="29">
        <f t="shared" si="4"/>
        <v>37650</v>
      </c>
      <c r="N53" s="54">
        <f t="shared" si="2"/>
        <v>0</v>
      </c>
      <c r="O53" s="55"/>
      <c r="P53" s="48">
        <v>42734</v>
      </c>
      <c r="Q53" s="48">
        <v>42741</v>
      </c>
      <c r="R53" s="58"/>
    </row>
    <row r="54" spans="1:18" s="59" customFormat="1" x14ac:dyDescent="0.3">
      <c r="A54" s="56">
        <f>IF(OR(COUNTIF($B$8:B54,B54)=1, COUNTIF($C$8:C54,C54)=1),A53+1,A53)</f>
        <v>47</v>
      </c>
      <c r="B54" s="57" t="s">
        <v>108</v>
      </c>
      <c r="C54" s="48" t="s">
        <v>92</v>
      </c>
      <c r="D54" s="49">
        <v>42691</v>
      </c>
      <c r="E54" s="64">
        <f t="shared" si="0"/>
        <v>37650</v>
      </c>
      <c r="F54" s="50"/>
      <c r="G54" s="50">
        <v>37650</v>
      </c>
      <c r="H54" s="51"/>
      <c r="I54" s="52"/>
      <c r="J54" s="53">
        <f t="shared" si="5"/>
        <v>37650</v>
      </c>
      <c r="K54" s="29">
        <f t="shared" si="6"/>
        <v>0</v>
      </c>
      <c r="L54" s="29"/>
      <c r="M54" s="29">
        <f t="shared" si="4"/>
        <v>37650</v>
      </c>
      <c r="N54" s="54">
        <f t="shared" si="2"/>
        <v>0</v>
      </c>
      <c r="O54" s="55"/>
      <c r="P54" s="48">
        <v>42734</v>
      </c>
      <c r="Q54" s="48">
        <v>42741</v>
      </c>
      <c r="R54" s="58"/>
    </row>
    <row r="55" spans="1:18" s="59" customFormat="1" x14ac:dyDescent="0.3">
      <c r="A55" s="56">
        <f>IF(OR(COUNTIF($B$8:B55,B55)=1, COUNTIF($C$8:C55,C55)=1),A54+1,A54)</f>
        <v>48</v>
      </c>
      <c r="B55" s="57" t="s">
        <v>109</v>
      </c>
      <c r="C55" s="48" t="s">
        <v>93</v>
      </c>
      <c r="D55" s="49">
        <v>42691</v>
      </c>
      <c r="E55" s="64">
        <f t="shared" si="0"/>
        <v>37650</v>
      </c>
      <c r="F55" s="50"/>
      <c r="G55" s="50">
        <v>37650</v>
      </c>
      <c r="H55" s="51"/>
      <c r="I55" s="52"/>
      <c r="J55" s="53">
        <f t="shared" si="5"/>
        <v>37650</v>
      </c>
      <c r="K55" s="29">
        <f t="shared" si="6"/>
        <v>0</v>
      </c>
      <c r="L55" s="29"/>
      <c r="M55" s="29">
        <f t="shared" si="4"/>
        <v>37650</v>
      </c>
      <c r="N55" s="54">
        <f t="shared" si="2"/>
        <v>0</v>
      </c>
      <c r="O55" s="55"/>
      <c r="P55" s="48">
        <v>42734</v>
      </c>
      <c r="Q55" s="48">
        <v>42741</v>
      </c>
      <c r="R55" s="58"/>
    </row>
    <row r="56" spans="1:18" s="59" customFormat="1" x14ac:dyDescent="0.3">
      <c r="A56" s="56">
        <f>IF(OR(COUNTIF($B$8:B56,B56)=1, COUNTIF($C$8:C56,C56)=1),A55+1,A55)</f>
        <v>49</v>
      </c>
      <c r="B56" s="57" t="s">
        <v>110</v>
      </c>
      <c r="C56" s="48" t="s">
        <v>94</v>
      </c>
      <c r="D56" s="49">
        <v>42691</v>
      </c>
      <c r="E56" s="64">
        <f t="shared" si="0"/>
        <v>37650</v>
      </c>
      <c r="F56" s="50"/>
      <c r="G56" s="50">
        <v>37650</v>
      </c>
      <c r="H56" s="51"/>
      <c r="I56" s="52"/>
      <c r="J56" s="53">
        <f t="shared" si="5"/>
        <v>37650</v>
      </c>
      <c r="K56" s="29">
        <f t="shared" si="6"/>
        <v>0</v>
      </c>
      <c r="L56" s="29"/>
      <c r="M56" s="29">
        <f t="shared" si="4"/>
        <v>37650</v>
      </c>
      <c r="N56" s="54">
        <f t="shared" si="2"/>
        <v>0</v>
      </c>
      <c r="O56" s="55"/>
      <c r="P56" s="48">
        <v>42734</v>
      </c>
      <c r="Q56" s="48">
        <v>42741</v>
      </c>
      <c r="R56" s="58"/>
    </row>
    <row r="57" spans="1:18" s="59" customFormat="1" x14ac:dyDescent="0.3">
      <c r="A57" s="56">
        <f>IF(OR(COUNTIF($B$8:B57,B57)=1, COUNTIF($C$8:C57,C57)=1),A56+1,A56)</f>
        <v>50</v>
      </c>
      <c r="B57" s="57" t="s">
        <v>111</v>
      </c>
      <c r="C57" s="48" t="s">
        <v>95</v>
      </c>
      <c r="D57" s="49">
        <v>42691</v>
      </c>
      <c r="E57" s="64">
        <f t="shared" si="0"/>
        <v>37650</v>
      </c>
      <c r="F57" s="50"/>
      <c r="G57" s="50">
        <v>37650</v>
      </c>
      <c r="H57" s="51"/>
      <c r="I57" s="52"/>
      <c r="J57" s="53">
        <f t="shared" si="5"/>
        <v>37650</v>
      </c>
      <c r="K57" s="29">
        <f t="shared" si="6"/>
        <v>0</v>
      </c>
      <c r="L57" s="29"/>
      <c r="M57" s="29">
        <f t="shared" si="4"/>
        <v>37650</v>
      </c>
      <c r="N57" s="54">
        <f t="shared" si="2"/>
        <v>0</v>
      </c>
      <c r="O57" s="55"/>
      <c r="P57" s="48">
        <v>42734</v>
      </c>
      <c r="Q57" s="48">
        <v>42741</v>
      </c>
      <c r="R57" s="58"/>
    </row>
    <row r="58" spans="1:18" s="59" customFormat="1" x14ac:dyDescent="0.3">
      <c r="A58" s="56">
        <f>IF(OR(COUNTIF($B$8:B58,B58)=1, COUNTIF($C$8:C58,C58)=1),A57+1,A57)</f>
        <v>51</v>
      </c>
      <c r="B58" s="57" t="s">
        <v>113</v>
      </c>
      <c r="C58" s="56" t="s">
        <v>112</v>
      </c>
      <c r="D58" s="49">
        <v>42692</v>
      </c>
      <c r="E58" s="64">
        <f t="shared" si="0"/>
        <v>37650</v>
      </c>
      <c r="F58" s="50"/>
      <c r="G58" s="50">
        <v>37650</v>
      </c>
      <c r="H58" s="51"/>
      <c r="I58" s="52"/>
      <c r="J58" s="53">
        <f t="shared" si="5"/>
        <v>37650</v>
      </c>
      <c r="K58" s="29">
        <f t="shared" si="6"/>
        <v>0</v>
      </c>
      <c r="L58" s="29"/>
      <c r="M58" s="29">
        <f t="shared" si="4"/>
        <v>37650</v>
      </c>
      <c r="N58" s="54">
        <f t="shared" si="2"/>
        <v>0</v>
      </c>
      <c r="O58" s="55"/>
      <c r="P58" s="48">
        <v>42734</v>
      </c>
      <c r="Q58" s="48">
        <v>42741</v>
      </c>
      <c r="R58" s="58"/>
    </row>
    <row r="59" spans="1:18" s="11" customFormat="1" x14ac:dyDescent="0.3">
      <c r="A59" s="15">
        <f>IF(OR(COUNTIF($B$8:B59,B59)=1, COUNTIF($C$8:C59,C59)=1),A58+1,A58)</f>
        <v>52</v>
      </c>
      <c r="B59" s="7" t="s">
        <v>470</v>
      </c>
      <c r="C59" s="46" t="s">
        <v>471</v>
      </c>
      <c r="D59" s="13">
        <v>42692</v>
      </c>
      <c r="E59" s="64">
        <f t="shared" si="0"/>
        <v>44440</v>
      </c>
      <c r="F59" s="9"/>
      <c r="G59" s="9">
        <v>44440</v>
      </c>
      <c r="H59" s="23"/>
      <c r="I59" s="14"/>
      <c r="J59" s="25">
        <f t="shared" si="5"/>
        <v>44440</v>
      </c>
      <c r="K59" s="10"/>
      <c r="L59" s="10"/>
      <c r="M59" s="29">
        <f t="shared" si="4"/>
        <v>44440</v>
      </c>
      <c r="N59" s="30">
        <f t="shared" si="2"/>
        <v>0</v>
      </c>
      <c r="O59" s="24"/>
      <c r="P59" s="45">
        <v>42751</v>
      </c>
      <c r="Q59" s="15"/>
      <c r="R59" s="6" t="s">
        <v>493</v>
      </c>
    </row>
    <row r="60" spans="1:18" s="59" customFormat="1" x14ac:dyDescent="0.3">
      <c r="A60" s="56">
        <f>IF(OR(COUNTIF($B$8:B60,B60)=1, COUNTIF($C$8:C60,C60)=1),A59+1,A59)</f>
        <v>53</v>
      </c>
      <c r="B60" s="57" t="s">
        <v>124</v>
      </c>
      <c r="C60" s="48" t="s">
        <v>114</v>
      </c>
      <c r="D60" s="49">
        <v>42696</v>
      </c>
      <c r="E60" s="64">
        <f t="shared" si="0"/>
        <v>37650</v>
      </c>
      <c r="F60" s="50"/>
      <c r="G60" s="50">
        <v>37650</v>
      </c>
      <c r="H60" s="51"/>
      <c r="I60" s="52"/>
      <c r="J60" s="53">
        <f t="shared" si="5"/>
        <v>37650</v>
      </c>
      <c r="K60" s="29">
        <f t="shared" si="6"/>
        <v>0</v>
      </c>
      <c r="L60" s="29"/>
      <c r="M60" s="29">
        <f t="shared" si="4"/>
        <v>37650</v>
      </c>
      <c r="N60" s="54">
        <f t="shared" si="2"/>
        <v>0</v>
      </c>
      <c r="O60" s="55"/>
      <c r="P60" s="48">
        <v>42734</v>
      </c>
      <c r="Q60" s="48">
        <v>42741</v>
      </c>
      <c r="R60" s="58"/>
    </row>
    <row r="61" spans="1:18" s="59" customFormat="1" x14ac:dyDescent="0.3">
      <c r="A61" s="56">
        <f>IF(OR(COUNTIF($B$8:B61,B61)=1, COUNTIF($C$8:C61,C61)=1),A60+1,A60)</f>
        <v>54</v>
      </c>
      <c r="B61" s="57" t="s">
        <v>125</v>
      </c>
      <c r="C61" s="48" t="s">
        <v>115</v>
      </c>
      <c r="D61" s="49">
        <v>42696</v>
      </c>
      <c r="E61" s="64">
        <f t="shared" si="0"/>
        <v>37650</v>
      </c>
      <c r="F61" s="50"/>
      <c r="G61" s="50">
        <v>37650</v>
      </c>
      <c r="H61" s="51"/>
      <c r="I61" s="52"/>
      <c r="J61" s="53">
        <f t="shared" si="5"/>
        <v>37650</v>
      </c>
      <c r="K61" s="29">
        <f t="shared" si="6"/>
        <v>0</v>
      </c>
      <c r="L61" s="29"/>
      <c r="M61" s="29">
        <f t="shared" si="4"/>
        <v>37650</v>
      </c>
      <c r="N61" s="54">
        <f t="shared" si="2"/>
        <v>0</v>
      </c>
      <c r="O61" s="55"/>
      <c r="P61" s="48">
        <v>42734</v>
      </c>
      <c r="Q61" s="48">
        <v>42741</v>
      </c>
      <c r="R61" s="58"/>
    </row>
    <row r="62" spans="1:18" s="59" customFormat="1" x14ac:dyDescent="0.3">
      <c r="A62" s="56">
        <f>IF(OR(COUNTIF($B$8:B62,B62)=1, COUNTIF($C$8:C62,C62)=1),A61+1,A61)</f>
        <v>55</v>
      </c>
      <c r="B62" s="57" t="s">
        <v>126</v>
      </c>
      <c r="C62" s="48" t="s">
        <v>116</v>
      </c>
      <c r="D62" s="49">
        <v>42696</v>
      </c>
      <c r="E62" s="64">
        <f t="shared" si="0"/>
        <v>37650</v>
      </c>
      <c r="F62" s="50"/>
      <c r="G62" s="50">
        <v>37650</v>
      </c>
      <c r="H62" s="51"/>
      <c r="I62" s="52"/>
      <c r="J62" s="53">
        <f t="shared" si="5"/>
        <v>37650</v>
      </c>
      <c r="K62" s="29">
        <f t="shared" si="6"/>
        <v>0</v>
      </c>
      <c r="L62" s="29"/>
      <c r="M62" s="29">
        <f t="shared" si="4"/>
        <v>37650</v>
      </c>
      <c r="N62" s="54">
        <f t="shared" si="2"/>
        <v>0</v>
      </c>
      <c r="O62" s="55"/>
      <c r="P62" s="48">
        <v>42734</v>
      </c>
      <c r="Q62" s="48">
        <v>42741</v>
      </c>
      <c r="R62" s="58"/>
    </row>
    <row r="63" spans="1:18" s="59" customFormat="1" x14ac:dyDescent="0.3">
      <c r="A63" s="56">
        <f>IF(OR(COUNTIF($B$8:B63,B63)=1, COUNTIF($C$8:C63,C63)=1),A62+1,A62)</f>
        <v>56</v>
      </c>
      <c r="B63" s="57" t="s">
        <v>127</v>
      </c>
      <c r="C63" s="48" t="s">
        <v>117</v>
      </c>
      <c r="D63" s="49">
        <v>42696</v>
      </c>
      <c r="E63" s="64">
        <f t="shared" si="0"/>
        <v>37650</v>
      </c>
      <c r="F63" s="50"/>
      <c r="G63" s="50">
        <v>37650</v>
      </c>
      <c r="H63" s="51"/>
      <c r="I63" s="52"/>
      <c r="J63" s="53">
        <f t="shared" si="5"/>
        <v>37650</v>
      </c>
      <c r="K63" s="29">
        <f t="shared" si="6"/>
        <v>0</v>
      </c>
      <c r="L63" s="29"/>
      <c r="M63" s="29">
        <f t="shared" si="4"/>
        <v>37650</v>
      </c>
      <c r="N63" s="54">
        <f t="shared" si="2"/>
        <v>0</v>
      </c>
      <c r="O63" s="55"/>
      <c r="P63" s="48">
        <v>42734</v>
      </c>
      <c r="Q63" s="48">
        <v>42741</v>
      </c>
      <c r="R63" s="58"/>
    </row>
    <row r="64" spans="1:18" s="59" customFormat="1" x14ac:dyDescent="0.3">
      <c r="A64" s="56">
        <f>IF(OR(COUNTIF($B$8:B64,B64)=1, COUNTIF($C$8:C64,C64)=1),A63+1,A63)</f>
        <v>57</v>
      </c>
      <c r="B64" s="57" t="s">
        <v>128</v>
      </c>
      <c r="C64" s="48" t="s">
        <v>118</v>
      </c>
      <c r="D64" s="49">
        <v>42696</v>
      </c>
      <c r="E64" s="64">
        <f t="shared" si="0"/>
        <v>37650</v>
      </c>
      <c r="F64" s="50"/>
      <c r="G64" s="50">
        <v>37650</v>
      </c>
      <c r="H64" s="51"/>
      <c r="I64" s="52"/>
      <c r="J64" s="53">
        <f t="shared" si="5"/>
        <v>37650</v>
      </c>
      <c r="K64" s="29">
        <f t="shared" si="6"/>
        <v>0</v>
      </c>
      <c r="L64" s="29"/>
      <c r="M64" s="29">
        <f t="shared" si="4"/>
        <v>37650</v>
      </c>
      <c r="N64" s="54">
        <f t="shared" si="2"/>
        <v>0</v>
      </c>
      <c r="O64" s="55"/>
      <c r="P64" s="48">
        <v>42734</v>
      </c>
      <c r="Q64" s="48">
        <v>42741</v>
      </c>
      <c r="R64" s="58"/>
    </row>
    <row r="65" spans="1:18" s="59" customFormat="1" x14ac:dyDescent="0.3">
      <c r="A65" s="56">
        <f>IF(OR(COUNTIF($B$8:B65,B65)=1, COUNTIF($C$8:C65,C65)=1),A64+1,A64)</f>
        <v>58</v>
      </c>
      <c r="B65" s="57" t="s">
        <v>129</v>
      </c>
      <c r="C65" s="48" t="s">
        <v>119</v>
      </c>
      <c r="D65" s="49">
        <v>42696</v>
      </c>
      <c r="E65" s="64">
        <f t="shared" si="0"/>
        <v>37650</v>
      </c>
      <c r="F65" s="50"/>
      <c r="G65" s="50">
        <v>37650</v>
      </c>
      <c r="H65" s="51"/>
      <c r="I65" s="52"/>
      <c r="J65" s="53">
        <f t="shared" si="5"/>
        <v>37650</v>
      </c>
      <c r="K65" s="29">
        <f t="shared" si="6"/>
        <v>0</v>
      </c>
      <c r="L65" s="29"/>
      <c r="M65" s="29">
        <f t="shared" si="4"/>
        <v>37650</v>
      </c>
      <c r="N65" s="54">
        <f t="shared" si="2"/>
        <v>0</v>
      </c>
      <c r="O65" s="55"/>
      <c r="P65" s="48">
        <v>42734</v>
      </c>
      <c r="Q65" s="48">
        <v>42741</v>
      </c>
      <c r="R65" s="58"/>
    </row>
    <row r="66" spans="1:18" s="59" customFormat="1" x14ac:dyDescent="0.3">
      <c r="A66" s="56">
        <f>IF(OR(COUNTIF($B$8:B66,B66)=1, COUNTIF($C$8:C66,C66)=1),A65+1,A65)</f>
        <v>59</v>
      </c>
      <c r="B66" s="57" t="s">
        <v>130</v>
      </c>
      <c r="C66" s="48" t="s">
        <v>120</v>
      </c>
      <c r="D66" s="49">
        <v>42696</v>
      </c>
      <c r="E66" s="64">
        <f>SUM(F66:I66)</f>
        <v>37650</v>
      </c>
      <c r="F66" s="50"/>
      <c r="G66" s="50">
        <v>37650</v>
      </c>
      <c r="H66" s="51"/>
      <c r="I66" s="52"/>
      <c r="J66" s="53">
        <f t="shared" si="5"/>
        <v>37650</v>
      </c>
      <c r="K66" s="29">
        <f t="shared" si="6"/>
        <v>0</v>
      </c>
      <c r="L66" s="29"/>
      <c r="M66" s="29">
        <f t="shared" si="4"/>
        <v>37650</v>
      </c>
      <c r="N66" s="54">
        <f t="shared" si="2"/>
        <v>0</v>
      </c>
      <c r="O66" s="55"/>
      <c r="P66" s="48">
        <v>42734</v>
      </c>
      <c r="Q66" s="48">
        <v>42741</v>
      </c>
      <c r="R66" s="58"/>
    </row>
    <row r="67" spans="1:18" s="59" customFormat="1" x14ac:dyDescent="0.3">
      <c r="A67" s="56">
        <f>IF(OR(COUNTIF($B$8:B67,B67)=1, COUNTIF($C$8:C67,C67)=1),A66+1,A66)</f>
        <v>60</v>
      </c>
      <c r="B67" s="57" t="s">
        <v>131</v>
      </c>
      <c r="C67" s="48" t="s">
        <v>121</v>
      </c>
      <c r="D67" s="49">
        <v>42696</v>
      </c>
      <c r="E67" s="64">
        <f t="shared" si="0"/>
        <v>37650</v>
      </c>
      <c r="F67" s="50"/>
      <c r="G67" s="50">
        <v>37650</v>
      </c>
      <c r="H67" s="51"/>
      <c r="I67" s="52"/>
      <c r="J67" s="53">
        <f t="shared" si="5"/>
        <v>37650</v>
      </c>
      <c r="K67" s="29">
        <f t="shared" si="6"/>
        <v>0</v>
      </c>
      <c r="L67" s="29"/>
      <c r="M67" s="29">
        <f t="shared" si="4"/>
        <v>37650</v>
      </c>
      <c r="N67" s="54">
        <f t="shared" si="2"/>
        <v>0</v>
      </c>
      <c r="O67" s="55"/>
      <c r="P67" s="48">
        <v>42734</v>
      </c>
      <c r="Q67" s="48">
        <v>42741</v>
      </c>
      <c r="R67" s="58"/>
    </row>
    <row r="68" spans="1:18" s="59" customFormat="1" x14ac:dyDescent="0.3">
      <c r="A68" s="56">
        <f>IF(OR(COUNTIF($B$8:B68,B68)=1, COUNTIF($C$8:C68,C68)=1),A67+1,A67)</f>
        <v>61</v>
      </c>
      <c r="B68" s="57" t="s">
        <v>132</v>
      </c>
      <c r="C68" s="48" t="s">
        <v>122</v>
      </c>
      <c r="D68" s="49">
        <v>42696</v>
      </c>
      <c r="E68" s="64">
        <f t="shared" si="0"/>
        <v>37650</v>
      </c>
      <c r="F68" s="50"/>
      <c r="G68" s="50">
        <v>37650</v>
      </c>
      <c r="H68" s="51"/>
      <c r="I68" s="52"/>
      <c r="J68" s="53">
        <f t="shared" si="5"/>
        <v>37650</v>
      </c>
      <c r="K68" s="29">
        <f t="shared" si="6"/>
        <v>0</v>
      </c>
      <c r="L68" s="29"/>
      <c r="M68" s="29">
        <f t="shared" si="4"/>
        <v>37650</v>
      </c>
      <c r="N68" s="54">
        <f t="shared" si="2"/>
        <v>0</v>
      </c>
      <c r="O68" s="55"/>
      <c r="P68" s="48">
        <v>42734</v>
      </c>
      <c r="Q68" s="48">
        <v>42741</v>
      </c>
      <c r="R68" s="58"/>
    </row>
    <row r="69" spans="1:18" s="59" customFormat="1" x14ac:dyDescent="0.3">
      <c r="A69" s="56">
        <f>IF(OR(COUNTIF($B$8:B69,B69)=1, COUNTIF($C$8:C69,C69)=1),A68+1,A68)</f>
        <v>62</v>
      </c>
      <c r="B69" s="57" t="s">
        <v>133</v>
      </c>
      <c r="C69" s="48" t="s">
        <v>123</v>
      </c>
      <c r="D69" s="49">
        <v>42696</v>
      </c>
      <c r="E69" s="64">
        <f t="shared" si="0"/>
        <v>37650</v>
      </c>
      <c r="F69" s="50"/>
      <c r="G69" s="50">
        <v>37650</v>
      </c>
      <c r="H69" s="51"/>
      <c r="I69" s="52"/>
      <c r="J69" s="53">
        <f t="shared" si="5"/>
        <v>37650</v>
      </c>
      <c r="K69" s="29">
        <f t="shared" si="6"/>
        <v>0</v>
      </c>
      <c r="L69" s="29"/>
      <c r="M69" s="29">
        <f t="shared" si="4"/>
        <v>37650</v>
      </c>
      <c r="N69" s="54">
        <f t="shared" si="2"/>
        <v>0</v>
      </c>
      <c r="O69" s="55"/>
      <c r="P69" s="48">
        <v>42734</v>
      </c>
      <c r="Q69" s="48">
        <v>42741</v>
      </c>
      <c r="R69" s="58"/>
    </row>
    <row r="70" spans="1:18" s="59" customFormat="1" x14ac:dyDescent="0.3">
      <c r="A70" s="56">
        <f>IF(OR(COUNTIF($B$8:B70,B70)=1, COUNTIF($C$8:C70,C70)=1),A69+1,A69)</f>
        <v>63</v>
      </c>
      <c r="B70" s="57" t="s">
        <v>145</v>
      </c>
      <c r="C70" s="48" t="s">
        <v>134</v>
      </c>
      <c r="D70" s="49">
        <v>42697</v>
      </c>
      <c r="E70" s="64">
        <f t="shared" si="0"/>
        <v>37650</v>
      </c>
      <c r="F70" s="50"/>
      <c r="G70" s="50">
        <v>37650</v>
      </c>
      <c r="H70" s="51"/>
      <c r="I70" s="52"/>
      <c r="J70" s="53">
        <f t="shared" si="5"/>
        <v>37650</v>
      </c>
      <c r="K70" s="29">
        <f t="shared" si="6"/>
        <v>0</v>
      </c>
      <c r="L70" s="29"/>
      <c r="M70" s="29">
        <f t="shared" si="4"/>
        <v>37650</v>
      </c>
      <c r="N70" s="54">
        <f t="shared" si="2"/>
        <v>0</v>
      </c>
      <c r="O70" s="55"/>
      <c r="P70" s="48">
        <v>42734</v>
      </c>
      <c r="Q70" s="48">
        <v>42741</v>
      </c>
      <c r="R70" s="58"/>
    </row>
    <row r="71" spans="1:18" s="59" customFormat="1" x14ac:dyDescent="0.3">
      <c r="A71" s="56">
        <f>IF(OR(COUNTIF($B$8:B71,B71)=1, COUNTIF($C$8:C71,C71)=1),A70+1,A70)</f>
        <v>64</v>
      </c>
      <c r="B71" s="57" t="s">
        <v>146</v>
      </c>
      <c r="C71" s="48" t="s">
        <v>135</v>
      </c>
      <c r="D71" s="49">
        <v>42697</v>
      </c>
      <c r="E71" s="64">
        <f t="shared" si="0"/>
        <v>37650</v>
      </c>
      <c r="F71" s="50"/>
      <c r="G71" s="50">
        <v>37650</v>
      </c>
      <c r="H71" s="51"/>
      <c r="I71" s="52"/>
      <c r="J71" s="53">
        <f t="shared" si="5"/>
        <v>37650</v>
      </c>
      <c r="K71" s="29">
        <f t="shared" si="6"/>
        <v>0</v>
      </c>
      <c r="L71" s="29"/>
      <c r="M71" s="29">
        <f t="shared" si="4"/>
        <v>37650</v>
      </c>
      <c r="N71" s="54">
        <f t="shared" si="2"/>
        <v>0</v>
      </c>
      <c r="O71" s="55"/>
      <c r="P71" s="48">
        <v>42734</v>
      </c>
      <c r="Q71" s="48">
        <v>42741</v>
      </c>
      <c r="R71" s="58"/>
    </row>
    <row r="72" spans="1:18" s="59" customFormat="1" x14ac:dyDescent="0.3">
      <c r="A72" s="56">
        <f>IF(OR(COUNTIF($B$8:B72,B72)=1, COUNTIF($C$8:C72,C72)=1),A71+1,A71)</f>
        <v>65</v>
      </c>
      <c r="B72" s="57" t="s">
        <v>147</v>
      </c>
      <c r="C72" s="48" t="s">
        <v>136</v>
      </c>
      <c r="D72" s="49">
        <v>42697</v>
      </c>
      <c r="E72" s="64">
        <f t="shared" si="0"/>
        <v>37650</v>
      </c>
      <c r="F72" s="50"/>
      <c r="G72" s="50">
        <v>37650</v>
      </c>
      <c r="H72" s="51"/>
      <c r="I72" s="52"/>
      <c r="J72" s="53">
        <f t="shared" si="5"/>
        <v>37650</v>
      </c>
      <c r="K72" s="29">
        <f t="shared" si="6"/>
        <v>0</v>
      </c>
      <c r="L72" s="29"/>
      <c r="M72" s="29">
        <f t="shared" si="4"/>
        <v>37650</v>
      </c>
      <c r="N72" s="54">
        <f t="shared" si="2"/>
        <v>0</v>
      </c>
      <c r="O72" s="55"/>
      <c r="P72" s="48">
        <v>42734</v>
      </c>
      <c r="Q72" s="48">
        <v>42741</v>
      </c>
      <c r="R72" s="58"/>
    </row>
    <row r="73" spans="1:18" s="59" customFormat="1" x14ac:dyDescent="0.3">
      <c r="A73" s="56">
        <f>IF(OR(COUNTIF($B$8:B73,B73)=1, COUNTIF($C$8:C73,C73)=1),A72+1,A72)</f>
        <v>66</v>
      </c>
      <c r="B73" s="57" t="s">
        <v>148</v>
      </c>
      <c r="C73" s="48" t="s">
        <v>137</v>
      </c>
      <c r="D73" s="49">
        <v>42697</v>
      </c>
      <c r="E73" s="64">
        <f t="shared" ref="E73:E81" si="7">SUM(F73:I73)</f>
        <v>37650</v>
      </c>
      <c r="F73" s="50"/>
      <c r="G73" s="50">
        <v>37650</v>
      </c>
      <c r="H73" s="51"/>
      <c r="I73" s="52"/>
      <c r="J73" s="53">
        <f t="shared" si="5"/>
        <v>37650</v>
      </c>
      <c r="K73" s="29">
        <f t="shared" si="6"/>
        <v>0</v>
      </c>
      <c r="L73" s="29"/>
      <c r="M73" s="29">
        <f t="shared" si="4"/>
        <v>37650</v>
      </c>
      <c r="N73" s="54">
        <f t="shared" ref="N73:N136" si="8">M73-J73-K73-L73</f>
        <v>0</v>
      </c>
      <c r="O73" s="55"/>
      <c r="P73" s="48">
        <v>42734</v>
      </c>
      <c r="Q73" s="48">
        <v>42741</v>
      </c>
      <c r="R73" s="58"/>
    </row>
    <row r="74" spans="1:18" s="59" customFormat="1" x14ac:dyDescent="0.3">
      <c r="A74" s="56">
        <f>IF(OR(COUNTIF($B$8:B74,B74)=1, COUNTIF($C$8:C74,C74)=1),A73+1,A73)</f>
        <v>67</v>
      </c>
      <c r="B74" s="57" t="s">
        <v>149</v>
      </c>
      <c r="C74" s="48" t="s">
        <v>116</v>
      </c>
      <c r="D74" s="49">
        <v>42697</v>
      </c>
      <c r="E74" s="64">
        <f t="shared" si="7"/>
        <v>37650</v>
      </c>
      <c r="F74" s="50"/>
      <c r="G74" s="50">
        <v>37650</v>
      </c>
      <c r="H74" s="51"/>
      <c r="I74" s="52"/>
      <c r="J74" s="53">
        <f t="shared" si="5"/>
        <v>37650</v>
      </c>
      <c r="K74" s="29">
        <f t="shared" si="6"/>
        <v>0</v>
      </c>
      <c r="L74" s="29"/>
      <c r="M74" s="29">
        <f t="shared" si="4"/>
        <v>37650</v>
      </c>
      <c r="N74" s="54">
        <f t="shared" si="8"/>
        <v>0</v>
      </c>
      <c r="O74" s="55"/>
      <c r="P74" s="48">
        <v>42734</v>
      </c>
      <c r="Q74" s="48">
        <v>42741</v>
      </c>
      <c r="R74" s="58"/>
    </row>
    <row r="75" spans="1:18" s="59" customFormat="1" x14ac:dyDescent="0.3">
      <c r="A75" s="56">
        <f>IF(OR(COUNTIF($B$8:B75,B75)=1, COUNTIF($C$8:C75,C75)=1),A74+1,A74)</f>
        <v>68</v>
      </c>
      <c r="B75" s="57" t="s">
        <v>150</v>
      </c>
      <c r="C75" s="48" t="s">
        <v>138</v>
      </c>
      <c r="D75" s="49">
        <v>42697</v>
      </c>
      <c r="E75" s="64">
        <f t="shared" si="7"/>
        <v>37650</v>
      </c>
      <c r="F75" s="50"/>
      <c r="G75" s="50">
        <v>37650</v>
      </c>
      <c r="H75" s="51"/>
      <c r="I75" s="52"/>
      <c r="J75" s="53">
        <f t="shared" si="5"/>
        <v>37650</v>
      </c>
      <c r="K75" s="29">
        <f t="shared" si="6"/>
        <v>0</v>
      </c>
      <c r="L75" s="29"/>
      <c r="M75" s="29">
        <f t="shared" si="4"/>
        <v>37650</v>
      </c>
      <c r="N75" s="54">
        <f t="shared" si="8"/>
        <v>0</v>
      </c>
      <c r="O75" s="55"/>
      <c r="P75" s="48">
        <v>42734</v>
      </c>
      <c r="Q75" s="48">
        <v>42741</v>
      </c>
      <c r="R75" s="58"/>
    </row>
    <row r="76" spans="1:18" s="59" customFormat="1" x14ac:dyDescent="0.3">
      <c r="A76" s="56">
        <f>IF(OR(COUNTIF($B$8:B76,B76)=1, COUNTIF($C$8:C76,C76)=1),A75+1,A75)</f>
        <v>69</v>
      </c>
      <c r="B76" s="57" t="s">
        <v>151</v>
      </c>
      <c r="C76" s="48" t="s">
        <v>139</v>
      </c>
      <c r="D76" s="49">
        <v>42697</v>
      </c>
      <c r="E76" s="64">
        <f t="shared" si="7"/>
        <v>37650</v>
      </c>
      <c r="F76" s="50"/>
      <c r="G76" s="50">
        <v>37650</v>
      </c>
      <c r="H76" s="51"/>
      <c r="I76" s="52"/>
      <c r="J76" s="53">
        <f t="shared" si="5"/>
        <v>37650</v>
      </c>
      <c r="K76" s="29">
        <f t="shared" si="6"/>
        <v>0</v>
      </c>
      <c r="L76" s="29"/>
      <c r="M76" s="29">
        <f t="shared" ref="M76:M139" si="9">SUM(J76:L76)</f>
        <v>37650</v>
      </c>
      <c r="N76" s="54">
        <f t="shared" si="8"/>
        <v>0</v>
      </c>
      <c r="O76" s="55"/>
      <c r="P76" s="48">
        <v>42734</v>
      </c>
      <c r="Q76" s="48">
        <v>42741</v>
      </c>
      <c r="R76" s="58"/>
    </row>
    <row r="77" spans="1:18" s="59" customFormat="1" x14ac:dyDescent="0.3">
      <c r="A77" s="56">
        <f>IF(OR(COUNTIF($B$8:B77,B77)=1, COUNTIF($C$8:C77,C77)=1),A76+1,A76)</f>
        <v>70</v>
      </c>
      <c r="B77" s="57" t="s">
        <v>152</v>
      </c>
      <c r="C77" s="48" t="s">
        <v>140</v>
      </c>
      <c r="D77" s="49">
        <v>42697</v>
      </c>
      <c r="E77" s="64">
        <f t="shared" si="7"/>
        <v>37650</v>
      </c>
      <c r="F77" s="50"/>
      <c r="G77" s="50">
        <v>37650</v>
      </c>
      <c r="H77" s="51"/>
      <c r="I77" s="52"/>
      <c r="J77" s="53">
        <f t="shared" si="5"/>
        <v>37650</v>
      </c>
      <c r="K77" s="29">
        <f t="shared" si="6"/>
        <v>0</v>
      </c>
      <c r="L77" s="29"/>
      <c r="M77" s="29">
        <f t="shared" si="9"/>
        <v>37650</v>
      </c>
      <c r="N77" s="54">
        <f t="shared" si="8"/>
        <v>0</v>
      </c>
      <c r="O77" s="55"/>
      <c r="P77" s="48">
        <v>42734</v>
      </c>
      <c r="Q77" s="48">
        <v>42741</v>
      </c>
      <c r="R77" s="58"/>
    </row>
    <row r="78" spans="1:18" s="59" customFormat="1" x14ac:dyDescent="0.3">
      <c r="A78" s="56">
        <f>IF(OR(COUNTIF($B$8:B78,B78)=1, COUNTIF($C$8:C78,C78)=1),A77+1,A77)</f>
        <v>71</v>
      </c>
      <c r="B78" s="57" t="s">
        <v>153</v>
      </c>
      <c r="C78" s="48" t="s">
        <v>141</v>
      </c>
      <c r="D78" s="49">
        <v>42697</v>
      </c>
      <c r="E78" s="64">
        <f t="shared" si="7"/>
        <v>37650</v>
      </c>
      <c r="F78" s="50"/>
      <c r="G78" s="50">
        <v>37650</v>
      </c>
      <c r="H78" s="51"/>
      <c r="I78" s="52"/>
      <c r="J78" s="53">
        <f t="shared" si="5"/>
        <v>37650</v>
      </c>
      <c r="K78" s="29">
        <f t="shared" si="6"/>
        <v>0</v>
      </c>
      <c r="L78" s="29"/>
      <c r="M78" s="29">
        <f t="shared" si="9"/>
        <v>37650</v>
      </c>
      <c r="N78" s="54">
        <f t="shared" si="8"/>
        <v>0</v>
      </c>
      <c r="O78" s="55"/>
      <c r="P78" s="48">
        <v>42734</v>
      </c>
      <c r="Q78" s="48">
        <v>42741</v>
      </c>
      <c r="R78" s="58"/>
    </row>
    <row r="79" spans="1:18" s="59" customFormat="1" x14ac:dyDescent="0.3">
      <c r="A79" s="56">
        <f>IF(OR(COUNTIF($B$8:B79,B79)=1, COUNTIF($C$8:C79,C79)=1),A78+1,A78)</f>
        <v>72</v>
      </c>
      <c r="B79" s="57" t="s">
        <v>154</v>
      </c>
      <c r="C79" s="48" t="s">
        <v>142</v>
      </c>
      <c r="D79" s="49">
        <v>42697</v>
      </c>
      <c r="E79" s="64">
        <f t="shared" si="7"/>
        <v>37650</v>
      </c>
      <c r="F79" s="50"/>
      <c r="G79" s="50">
        <v>37650</v>
      </c>
      <c r="H79" s="51"/>
      <c r="I79" s="52"/>
      <c r="J79" s="53">
        <f t="shared" si="5"/>
        <v>37650</v>
      </c>
      <c r="K79" s="29">
        <f t="shared" si="6"/>
        <v>0</v>
      </c>
      <c r="L79" s="29"/>
      <c r="M79" s="29">
        <f t="shared" si="9"/>
        <v>37650</v>
      </c>
      <c r="N79" s="54">
        <f t="shared" si="8"/>
        <v>0</v>
      </c>
      <c r="O79" s="55"/>
      <c r="P79" s="48">
        <v>42734</v>
      </c>
      <c r="Q79" s="48">
        <v>42741</v>
      </c>
      <c r="R79" s="58"/>
    </row>
    <row r="80" spans="1:18" s="59" customFormat="1" x14ac:dyDescent="0.3">
      <c r="A80" s="56">
        <f>IF(OR(COUNTIF($B$8:B80,B80)=1, COUNTIF($C$8:C80,C80)=1),A79+1,A79)</f>
        <v>73</v>
      </c>
      <c r="B80" s="57" t="s">
        <v>155</v>
      </c>
      <c r="C80" s="48" t="s">
        <v>143</v>
      </c>
      <c r="D80" s="49">
        <v>42697</v>
      </c>
      <c r="E80" s="64">
        <f t="shared" si="7"/>
        <v>37650</v>
      </c>
      <c r="F80" s="50"/>
      <c r="G80" s="50">
        <v>37650</v>
      </c>
      <c r="H80" s="51"/>
      <c r="I80" s="52"/>
      <c r="J80" s="53">
        <f t="shared" si="5"/>
        <v>37650</v>
      </c>
      <c r="K80" s="29">
        <f t="shared" si="6"/>
        <v>0</v>
      </c>
      <c r="L80" s="29"/>
      <c r="M80" s="29">
        <f t="shared" si="9"/>
        <v>37650</v>
      </c>
      <c r="N80" s="54">
        <f t="shared" si="8"/>
        <v>0</v>
      </c>
      <c r="O80" s="55"/>
      <c r="P80" s="48">
        <v>42734</v>
      </c>
      <c r="Q80" s="48">
        <v>42741</v>
      </c>
      <c r="R80" s="58"/>
    </row>
    <row r="81" spans="1:18" s="59" customFormat="1" x14ac:dyDescent="0.3">
      <c r="A81" s="56">
        <f>IF(OR(COUNTIF($B$8:B81,B81)=1, COUNTIF($C$8:C81,C81)=1),A80+1,A80)</f>
        <v>74</v>
      </c>
      <c r="B81" s="57" t="s">
        <v>156</v>
      </c>
      <c r="C81" s="48" t="s">
        <v>144</v>
      </c>
      <c r="D81" s="49">
        <v>42697</v>
      </c>
      <c r="E81" s="64">
        <f t="shared" si="7"/>
        <v>37650</v>
      </c>
      <c r="F81" s="50"/>
      <c r="G81" s="50">
        <v>37650</v>
      </c>
      <c r="H81" s="51"/>
      <c r="I81" s="52"/>
      <c r="J81" s="53">
        <f t="shared" si="5"/>
        <v>37650</v>
      </c>
      <c r="K81" s="29">
        <f t="shared" si="6"/>
        <v>0</v>
      </c>
      <c r="L81" s="29"/>
      <c r="M81" s="29">
        <f t="shared" si="9"/>
        <v>37650</v>
      </c>
      <c r="N81" s="54">
        <f t="shared" si="8"/>
        <v>0</v>
      </c>
      <c r="O81" s="55"/>
      <c r="P81" s="48">
        <v>42734</v>
      </c>
      <c r="Q81" s="48">
        <v>42741</v>
      </c>
      <c r="R81" s="58"/>
    </row>
    <row r="82" spans="1:18" s="59" customFormat="1" x14ac:dyDescent="0.3">
      <c r="A82" s="56">
        <f>IF(OR(COUNTIF($B$8:B82,B82)=1, COUNTIF($C$8:C82,C82)=1),A81+1,A81)</f>
        <v>75</v>
      </c>
      <c r="B82" s="57" t="s">
        <v>180</v>
      </c>
      <c r="C82" s="48" t="s">
        <v>157</v>
      </c>
      <c r="D82" s="49">
        <v>42698</v>
      </c>
      <c r="E82" s="64">
        <f>SUM(F82:I82)</f>
        <v>37650</v>
      </c>
      <c r="F82" s="50"/>
      <c r="G82" s="50">
        <v>37650</v>
      </c>
      <c r="H82" s="51"/>
      <c r="I82" s="52"/>
      <c r="J82" s="53">
        <f t="shared" si="5"/>
        <v>37650</v>
      </c>
      <c r="K82" s="29">
        <f t="shared" si="6"/>
        <v>0</v>
      </c>
      <c r="L82" s="29"/>
      <c r="M82" s="29">
        <f t="shared" si="9"/>
        <v>37650</v>
      </c>
      <c r="N82" s="54">
        <f t="shared" si="8"/>
        <v>0</v>
      </c>
      <c r="O82" s="55"/>
      <c r="P82" s="48">
        <v>42734</v>
      </c>
      <c r="Q82" s="48">
        <v>42741</v>
      </c>
      <c r="R82" s="58"/>
    </row>
    <row r="83" spans="1:18" s="59" customFormat="1" x14ac:dyDescent="0.3">
      <c r="A83" s="56">
        <f>IF(OR(COUNTIF($B$8:B83,B83)=1, COUNTIF($C$8:C83,C83)=1),A82+1,A82)</f>
        <v>76</v>
      </c>
      <c r="B83" s="57" t="s">
        <v>181</v>
      </c>
      <c r="C83" s="48" t="s">
        <v>158</v>
      </c>
      <c r="D83" s="49">
        <v>42698</v>
      </c>
      <c r="E83" s="64">
        <f t="shared" ref="E83:E98" si="10">SUM(F83:I83)</f>
        <v>37650</v>
      </c>
      <c r="F83" s="50"/>
      <c r="G83" s="50">
        <v>37650</v>
      </c>
      <c r="H83" s="51"/>
      <c r="I83" s="52"/>
      <c r="J83" s="53">
        <f t="shared" si="5"/>
        <v>37650</v>
      </c>
      <c r="K83" s="29">
        <f t="shared" si="6"/>
        <v>0</v>
      </c>
      <c r="L83" s="29"/>
      <c r="M83" s="29">
        <f t="shared" si="9"/>
        <v>37650</v>
      </c>
      <c r="N83" s="54">
        <f t="shared" si="8"/>
        <v>0</v>
      </c>
      <c r="O83" s="55"/>
      <c r="P83" s="48">
        <v>42734</v>
      </c>
      <c r="Q83" s="48">
        <v>42741</v>
      </c>
      <c r="R83" s="58"/>
    </row>
    <row r="84" spans="1:18" s="59" customFormat="1" x14ac:dyDescent="0.3">
      <c r="A84" s="56">
        <f>IF(OR(COUNTIF($B$8:B84,B84)=1, COUNTIF($C$8:C84,C84)=1),A83+1,A83)</f>
        <v>77</v>
      </c>
      <c r="B84" s="57" t="s">
        <v>182</v>
      </c>
      <c r="C84" s="48" t="s">
        <v>159</v>
      </c>
      <c r="D84" s="49">
        <v>42698</v>
      </c>
      <c r="E84" s="64">
        <f t="shared" si="10"/>
        <v>37650</v>
      </c>
      <c r="F84" s="50"/>
      <c r="G84" s="50">
        <v>37650</v>
      </c>
      <c r="H84" s="51"/>
      <c r="I84" s="52"/>
      <c r="J84" s="53">
        <f t="shared" si="5"/>
        <v>37650</v>
      </c>
      <c r="K84" s="29">
        <f t="shared" si="6"/>
        <v>0</v>
      </c>
      <c r="L84" s="29"/>
      <c r="M84" s="29">
        <f t="shared" si="9"/>
        <v>37650</v>
      </c>
      <c r="N84" s="54">
        <f t="shared" si="8"/>
        <v>0</v>
      </c>
      <c r="O84" s="55"/>
      <c r="P84" s="48">
        <v>42734</v>
      </c>
      <c r="Q84" s="48">
        <v>42741</v>
      </c>
      <c r="R84" s="58"/>
    </row>
    <row r="85" spans="1:18" s="59" customFormat="1" x14ac:dyDescent="0.3">
      <c r="A85" s="56">
        <f>IF(OR(COUNTIF($B$8:B85,B85)=1, COUNTIF($C$8:C85,C85)=1),A84+1,A84)</f>
        <v>78</v>
      </c>
      <c r="B85" s="57" t="s">
        <v>183</v>
      </c>
      <c r="C85" s="48" t="s">
        <v>160</v>
      </c>
      <c r="D85" s="49">
        <v>42698</v>
      </c>
      <c r="E85" s="64">
        <f t="shared" si="10"/>
        <v>37650</v>
      </c>
      <c r="F85" s="50"/>
      <c r="G85" s="50">
        <v>37650</v>
      </c>
      <c r="H85" s="51"/>
      <c r="I85" s="52"/>
      <c r="J85" s="53">
        <f t="shared" si="5"/>
        <v>37650</v>
      </c>
      <c r="K85" s="29">
        <f t="shared" si="6"/>
        <v>0</v>
      </c>
      <c r="L85" s="29"/>
      <c r="M85" s="29">
        <f t="shared" si="9"/>
        <v>37650</v>
      </c>
      <c r="N85" s="54">
        <f t="shared" si="8"/>
        <v>0</v>
      </c>
      <c r="O85" s="55"/>
      <c r="P85" s="48">
        <v>42734</v>
      </c>
      <c r="Q85" s="48">
        <v>42741</v>
      </c>
      <c r="R85" s="58"/>
    </row>
    <row r="86" spans="1:18" s="59" customFormat="1" x14ac:dyDescent="0.3">
      <c r="A86" s="56">
        <f>IF(OR(COUNTIF($B$8:B86,B86)=1, COUNTIF($C$8:C86,C86)=1),A85+1,A85)</f>
        <v>79</v>
      </c>
      <c r="B86" s="57" t="s">
        <v>184</v>
      </c>
      <c r="C86" s="48" t="s">
        <v>161</v>
      </c>
      <c r="D86" s="49">
        <v>42698</v>
      </c>
      <c r="E86" s="64">
        <f t="shared" si="10"/>
        <v>37650</v>
      </c>
      <c r="F86" s="50"/>
      <c r="G86" s="50">
        <v>37650</v>
      </c>
      <c r="H86" s="51"/>
      <c r="I86" s="52"/>
      <c r="J86" s="53">
        <f t="shared" si="5"/>
        <v>37650</v>
      </c>
      <c r="K86" s="29">
        <f t="shared" si="6"/>
        <v>0</v>
      </c>
      <c r="L86" s="29"/>
      <c r="M86" s="29">
        <f t="shared" si="9"/>
        <v>37650</v>
      </c>
      <c r="N86" s="54">
        <f t="shared" si="8"/>
        <v>0</v>
      </c>
      <c r="O86" s="55"/>
      <c r="P86" s="48">
        <v>42734</v>
      </c>
      <c r="Q86" s="48">
        <v>42741</v>
      </c>
      <c r="R86" s="58"/>
    </row>
    <row r="87" spans="1:18" s="59" customFormat="1" x14ac:dyDescent="0.3">
      <c r="A87" s="56">
        <f>IF(OR(COUNTIF($B$8:B87,B87)=1, COUNTIF($C$8:C87,C87)=1),A86+1,A86)</f>
        <v>80</v>
      </c>
      <c r="B87" s="57" t="s">
        <v>185</v>
      </c>
      <c r="C87" s="48" t="s">
        <v>162</v>
      </c>
      <c r="D87" s="49">
        <v>42698</v>
      </c>
      <c r="E87" s="64">
        <f t="shared" si="10"/>
        <v>37650</v>
      </c>
      <c r="F87" s="50"/>
      <c r="G87" s="50">
        <v>37650</v>
      </c>
      <c r="H87" s="51"/>
      <c r="I87" s="52"/>
      <c r="J87" s="53">
        <f t="shared" si="5"/>
        <v>37650</v>
      </c>
      <c r="K87" s="29">
        <f t="shared" si="6"/>
        <v>0</v>
      </c>
      <c r="L87" s="29"/>
      <c r="M87" s="29">
        <f t="shared" si="9"/>
        <v>37650</v>
      </c>
      <c r="N87" s="54">
        <f t="shared" si="8"/>
        <v>0</v>
      </c>
      <c r="O87" s="55"/>
      <c r="P87" s="48">
        <v>42734</v>
      </c>
      <c r="Q87" s="48">
        <v>42741</v>
      </c>
      <c r="R87" s="58"/>
    </row>
    <row r="88" spans="1:18" s="59" customFormat="1" x14ac:dyDescent="0.3">
      <c r="A88" s="56">
        <f>IF(OR(COUNTIF($B$8:B88,B88)=1, COUNTIF($C$8:C88,C88)=1),A87+1,A87)</f>
        <v>81</v>
      </c>
      <c r="B88" s="57" t="s">
        <v>186</v>
      </c>
      <c r="C88" s="48" t="s">
        <v>163</v>
      </c>
      <c r="D88" s="49">
        <v>42698</v>
      </c>
      <c r="E88" s="64">
        <f t="shared" si="10"/>
        <v>37650</v>
      </c>
      <c r="F88" s="50"/>
      <c r="G88" s="50">
        <v>37650</v>
      </c>
      <c r="H88" s="51"/>
      <c r="I88" s="52"/>
      <c r="J88" s="53">
        <f t="shared" si="5"/>
        <v>37650</v>
      </c>
      <c r="K88" s="29">
        <f t="shared" si="6"/>
        <v>0</v>
      </c>
      <c r="L88" s="29"/>
      <c r="M88" s="29">
        <f t="shared" si="9"/>
        <v>37650</v>
      </c>
      <c r="N88" s="54">
        <f t="shared" si="8"/>
        <v>0</v>
      </c>
      <c r="O88" s="55"/>
      <c r="P88" s="48">
        <v>42734</v>
      </c>
      <c r="Q88" s="48">
        <v>42741</v>
      </c>
      <c r="R88" s="58"/>
    </row>
    <row r="89" spans="1:18" s="59" customFormat="1" x14ac:dyDescent="0.3">
      <c r="A89" s="56">
        <f>IF(OR(COUNTIF($B$8:B89,B89)=1, COUNTIF($C$8:C89,C89)=1),A88+1,A88)</f>
        <v>82</v>
      </c>
      <c r="B89" s="57" t="s">
        <v>187</v>
      </c>
      <c r="C89" s="48" t="s">
        <v>164</v>
      </c>
      <c r="D89" s="49">
        <v>42698</v>
      </c>
      <c r="E89" s="64">
        <f t="shared" si="10"/>
        <v>37650</v>
      </c>
      <c r="F89" s="50"/>
      <c r="G89" s="50">
        <v>37650</v>
      </c>
      <c r="H89" s="51"/>
      <c r="I89" s="52"/>
      <c r="J89" s="53">
        <f t="shared" si="5"/>
        <v>37650</v>
      </c>
      <c r="K89" s="29">
        <f t="shared" si="6"/>
        <v>0</v>
      </c>
      <c r="L89" s="29"/>
      <c r="M89" s="29">
        <f t="shared" si="9"/>
        <v>37650</v>
      </c>
      <c r="N89" s="54">
        <f t="shared" si="8"/>
        <v>0</v>
      </c>
      <c r="O89" s="55"/>
      <c r="P89" s="48">
        <v>42734</v>
      </c>
      <c r="Q89" s="48">
        <v>42741</v>
      </c>
      <c r="R89" s="58"/>
    </row>
    <row r="90" spans="1:18" s="59" customFormat="1" x14ac:dyDescent="0.3">
      <c r="A90" s="56">
        <f>IF(OR(COUNTIF($B$8:B90,B90)=1, COUNTIF($C$8:C90,C90)=1),A89+1,A89)</f>
        <v>83</v>
      </c>
      <c r="B90" s="57" t="s">
        <v>188</v>
      </c>
      <c r="C90" s="48" t="s">
        <v>165</v>
      </c>
      <c r="D90" s="49">
        <v>42698</v>
      </c>
      <c r="E90" s="64">
        <f t="shared" si="10"/>
        <v>37650</v>
      </c>
      <c r="F90" s="50"/>
      <c r="G90" s="50">
        <v>37650</v>
      </c>
      <c r="H90" s="51"/>
      <c r="I90" s="52"/>
      <c r="J90" s="53">
        <f t="shared" si="5"/>
        <v>37650</v>
      </c>
      <c r="K90" s="29">
        <f t="shared" si="6"/>
        <v>0</v>
      </c>
      <c r="L90" s="29"/>
      <c r="M90" s="29">
        <f t="shared" si="9"/>
        <v>37650</v>
      </c>
      <c r="N90" s="54">
        <f t="shared" si="8"/>
        <v>0</v>
      </c>
      <c r="O90" s="55"/>
      <c r="P90" s="48">
        <v>42734</v>
      </c>
      <c r="Q90" s="48">
        <v>42741</v>
      </c>
      <c r="R90" s="58"/>
    </row>
    <row r="91" spans="1:18" s="59" customFormat="1" x14ac:dyDescent="0.3">
      <c r="A91" s="56">
        <f>IF(OR(COUNTIF($B$8:B91,B91)=1, COUNTIF($C$8:C91,C91)=1),A90+1,A90)</f>
        <v>84</v>
      </c>
      <c r="B91" s="57" t="s">
        <v>189</v>
      </c>
      <c r="C91" s="48" t="s">
        <v>166</v>
      </c>
      <c r="D91" s="49">
        <v>42698</v>
      </c>
      <c r="E91" s="64">
        <f t="shared" si="10"/>
        <v>37650</v>
      </c>
      <c r="F91" s="50"/>
      <c r="G91" s="50">
        <v>37650</v>
      </c>
      <c r="H91" s="51"/>
      <c r="I91" s="52"/>
      <c r="J91" s="53">
        <f t="shared" si="5"/>
        <v>37650</v>
      </c>
      <c r="K91" s="29">
        <f t="shared" si="6"/>
        <v>0</v>
      </c>
      <c r="L91" s="29"/>
      <c r="M91" s="29">
        <f t="shared" si="9"/>
        <v>37650</v>
      </c>
      <c r="N91" s="54">
        <f t="shared" si="8"/>
        <v>0</v>
      </c>
      <c r="O91" s="55"/>
      <c r="P91" s="48">
        <v>42734</v>
      </c>
      <c r="Q91" s="48">
        <v>42741</v>
      </c>
      <c r="R91" s="58"/>
    </row>
    <row r="92" spans="1:18" s="59" customFormat="1" x14ac:dyDescent="0.3">
      <c r="A92" s="56">
        <f>IF(OR(COUNTIF($B$8:B92,B92)=1, COUNTIF($C$8:C92,C92)=1),A91+1,A91)</f>
        <v>85</v>
      </c>
      <c r="B92" s="57" t="s">
        <v>190</v>
      </c>
      <c r="C92" s="48" t="s">
        <v>167</v>
      </c>
      <c r="D92" s="49">
        <v>42698</v>
      </c>
      <c r="E92" s="64">
        <f t="shared" si="10"/>
        <v>37650</v>
      </c>
      <c r="F92" s="50"/>
      <c r="G92" s="50">
        <v>37650</v>
      </c>
      <c r="H92" s="51"/>
      <c r="I92" s="52"/>
      <c r="J92" s="53">
        <f t="shared" si="5"/>
        <v>37650</v>
      </c>
      <c r="K92" s="29">
        <f t="shared" si="6"/>
        <v>0</v>
      </c>
      <c r="L92" s="29"/>
      <c r="M92" s="29">
        <f t="shared" si="9"/>
        <v>37650</v>
      </c>
      <c r="N92" s="54">
        <f t="shared" si="8"/>
        <v>0</v>
      </c>
      <c r="O92" s="55"/>
      <c r="P92" s="48">
        <v>42734</v>
      </c>
      <c r="Q92" s="48">
        <v>42741</v>
      </c>
      <c r="R92" s="58"/>
    </row>
    <row r="93" spans="1:18" s="59" customFormat="1" x14ac:dyDescent="0.3">
      <c r="A93" s="56">
        <f>IF(OR(COUNTIF($B$8:B93,B93)=1, COUNTIF($C$8:C93,C93)=1),A92+1,A92)</f>
        <v>86</v>
      </c>
      <c r="B93" s="57" t="s">
        <v>191</v>
      </c>
      <c r="C93" s="48" t="s">
        <v>168</v>
      </c>
      <c r="D93" s="49">
        <v>42698</v>
      </c>
      <c r="E93" s="64">
        <f t="shared" si="10"/>
        <v>37650</v>
      </c>
      <c r="F93" s="50"/>
      <c r="G93" s="50">
        <v>37650</v>
      </c>
      <c r="H93" s="51"/>
      <c r="I93" s="52"/>
      <c r="J93" s="53">
        <f t="shared" si="5"/>
        <v>37650</v>
      </c>
      <c r="K93" s="29">
        <f t="shared" si="6"/>
        <v>0</v>
      </c>
      <c r="L93" s="29"/>
      <c r="M93" s="29">
        <f t="shared" si="9"/>
        <v>37650</v>
      </c>
      <c r="N93" s="54">
        <f t="shared" si="8"/>
        <v>0</v>
      </c>
      <c r="O93" s="55"/>
      <c r="P93" s="48">
        <v>42734</v>
      </c>
      <c r="Q93" s="48">
        <v>42741</v>
      </c>
      <c r="R93" s="58"/>
    </row>
    <row r="94" spans="1:18" s="59" customFormat="1" x14ac:dyDescent="0.3">
      <c r="A94" s="56">
        <f>IF(OR(COUNTIF($B$8:B94,B94)=1, COUNTIF($C$8:C94,C94)=1),A93+1,A93)</f>
        <v>87</v>
      </c>
      <c r="B94" s="57" t="s">
        <v>192</v>
      </c>
      <c r="C94" s="48" t="s">
        <v>169</v>
      </c>
      <c r="D94" s="49">
        <v>42698</v>
      </c>
      <c r="E94" s="64">
        <f t="shared" si="10"/>
        <v>37650</v>
      </c>
      <c r="F94" s="50"/>
      <c r="G94" s="50">
        <v>37650</v>
      </c>
      <c r="H94" s="51"/>
      <c r="I94" s="52"/>
      <c r="J94" s="53">
        <f t="shared" si="5"/>
        <v>37650</v>
      </c>
      <c r="K94" s="29">
        <f t="shared" si="6"/>
        <v>0</v>
      </c>
      <c r="L94" s="29"/>
      <c r="M94" s="29">
        <f t="shared" si="9"/>
        <v>37650</v>
      </c>
      <c r="N94" s="54">
        <f t="shared" si="8"/>
        <v>0</v>
      </c>
      <c r="O94" s="55"/>
      <c r="P94" s="48">
        <v>42734</v>
      </c>
      <c r="Q94" s="48">
        <v>42741</v>
      </c>
      <c r="R94" s="58"/>
    </row>
    <row r="95" spans="1:18" s="59" customFormat="1" x14ac:dyDescent="0.3">
      <c r="A95" s="56">
        <f>IF(OR(COUNTIF($B$8:B95,B95)=1, COUNTIF($C$8:C95,C95)=1),A94+1,A94)</f>
        <v>88</v>
      </c>
      <c r="B95" s="57" t="s">
        <v>193</v>
      </c>
      <c r="C95" s="48" t="s">
        <v>170</v>
      </c>
      <c r="D95" s="49">
        <v>42698</v>
      </c>
      <c r="E95" s="64">
        <f t="shared" si="10"/>
        <v>37650</v>
      </c>
      <c r="F95" s="50"/>
      <c r="G95" s="50">
        <v>37650</v>
      </c>
      <c r="H95" s="51"/>
      <c r="I95" s="52"/>
      <c r="J95" s="53">
        <f t="shared" si="5"/>
        <v>37650</v>
      </c>
      <c r="K95" s="29">
        <f t="shared" si="6"/>
        <v>0</v>
      </c>
      <c r="L95" s="29"/>
      <c r="M95" s="29">
        <f t="shared" si="9"/>
        <v>37650</v>
      </c>
      <c r="N95" s="54">
        <f t="shared" si="8"/>
        <v>0</v>
      </c>
      <c r="O95" s="55"/>
      <c r="P95" s="48">
        <v>42734</v>
      </c>
      <c r="Q95" s="48">
        <v>42741</v>
      </c>
      <c r="R95" s="58"/>
    </row>
    <row r="96" spans="1:18" s="59" customFormat="1" x14ac:dyDescent="0.3">
      <c r="A96" s="56">
        <f>IF(OR(COUNTIF($B$8:B96,B96)=1, COUNTIF($C$8:C96,C96)=1),A95+1,A95)</f>
        <v>89</v>
      </c>
      <c r="B96" s="57" t="s">
        <v>194</v>
      </c>
      <c r="C96" s="48" t="s">
        <v>171</v>
      </c>
      <c r="D96" s="49">
        <v>42698</v>
      </c>
      <c r="E96" s="64">
        <f t="shared" si="10"/>
        <v>37650</v>
      </c>
      <c r="F96" s="50"/>
      <c r="G96" s="50">
        <v>37650</v>
      </c>
      <c r="H96" s="51"/>
      <c r="I96" s="52"/>
      <c r="J96" s="53">
        <f t="shared" si="5"/>
        <v>37650</v>
      </c>
      <c r="K96" s="29">
        <f t="shared" si="6"/>
        <v>0</v>
      </c>
      <c r="L96" s="29"/>
      <c r="M96" s="29">
        <f t="shared" si="9"/>
        <v>37650</v>
      </c>
      <c r="N96" s="54">
        <f t="shared" si="8"/>
        <v>0</v>
      </c>
      <c r="O96" s="55"/>
      <c r="P96" s="48">
        <v>42734</v>
      </c>
      <c r="Q96" s="48">
        <v>42741</v>
      </c>
      <c r="R96" s="58"/>
    </row>
    <row r="97" spans="1:18" s="59" customFormat="1" x14ac:dyDescent="0.3">
      <c r="A97" s="56">
        <f>IF(OR(COUNTIF($B$8:B97,B97)=1, COUNTIF($C$8:C97,C97)=1),A96+1,A96)</f>
        <v>90</v>
      </c>
      <c r="B97" s="57" t="s">
        <v>195</v>
      </c>
      <c r="C97" s="48" t="s">
        <v>172</v>
      </c>
      <c r="D97" s="49">
        <v>42698</v>
      </c>
      <c r="E97" s="64">
        <f t="shared" si="10"/>
        <v>37650</v>
      </c>
      <c r="F97" s="50"/>
      <c r="G97" s="50">
        <v>37650</v>
      </c>
      <c r="H97" s="51"/>
      <c r="I97" s="52"/>
      <c r="J97" s="53">
        <f t="shared" si="5"/>
        <v>37650</v>
      </c>
      <c r="K97" s="29">
        <f t="shared" si="6"/>
        <v>0</v>
      </c>
      <c r="L97" s="29"/>
      <c r="M97" s="29">
        <f t="shared" si="9"/>
        <v>37650</v>
      </c>
      <c r="N97" s="54">
        <f t="shared" si="8"/>
        <v>0</v>
      </c>
      <c r="O97" s="55"/>
      <c r="P97" s="48">
        <v>42734</v>
      </c>
      <c r="Q97" s="48">
        <v>42741</v>
      </c>
      <c r="R97" s="58"/>
    </row>
    <row r="98" spans="1:18" s="59" customFormat="1" x14ac:dyDescent="0.3">
      <c r="A98" s="56">
        <f>IF(OR(COUNTIF($B$8:B98,B98)=1, COUNTIF($C$8:C98,C98)=1),A97+1,A97)</f>
        <v>91</v>
      </c>
      <c r="B98" s="57" t="s">
        <v>196</v>
      </c>
      <c r="C98" s="48" t="s">
        <v>173</v>
      </c>
      <c r="D98" s="49">
        <v>42698</v>
      </c>
      <c r="E98" s="64">
        <f t="shared" si="10"/>
        <v>37650</v>
      </c>
      <c r="F98" s="50"/>
      <c r="G98" s="50">
        <v>37650</v>
      </c>
      <c r="H98" s="51"/>
      <c r="I98" s="52"/>
      <c r="J98" s="53">
        <f t="shared" si="5"/>
        <v>37650</v>
      </c>
      <c r="K98" s="29">
        <f t="shared" si="6"/>
        <v>0</v>
      </c>
      <c r="L98" s="29"/>
      <c r="M98" s="29">
        <f t="shared" si="9"/>
        <v>37650</v>
      </c>
      <c r="N98" s="54">
        <f t="shared" si="8"/>
        <v>0</v>
      </c>
      <c r="O98" s="55"/>
      <c r="P98" s="48">
        <v>42734</v>
      </c>
      <c r="Q98" s="48">
        <v>42741</v>
      </c>
      <c r="R98" s="58"/>
    </row>
    <row r="99" spans="1:18" s="59" customFormat="1" x14ac:dyDescent="0.3">
      <c r="A99" s="56">
        <f>IF(OR(COUNTIF($B$8:B99,B99)=1, COUNTIF($C$8:C99,C99)=1),A98+1,A98)</f>
        <v>92</v>
      </c>
      <c r="B99" s="57" t="s">
        <v>197</v>
      </c>
      <c r="C99" s="48" t="s">
        <v>174</v>
      </c>
      <c r="D99" s="49">
        <v>42698</v>
      </c>
      <c r="E99" s="64">
        <f>SUM(F99:I99)</f>
        <v>37650</v>
      </c>
      <c r="F99" s="50"/>
      <c r="G99" s="50">
        <v>37650</v>
      </c>
      <c r="H99" s="51"/>
      <c r="I99" s="52"/>
      <c r="J99" s="53">
        <f t="shared" si="5"/>
        <v>37650</v>
      </c>
      <c r="K99" s="29">
        <f t="shared" si="6"/>
        <v>0</v>
      </c>
      <c r="L99" s="29"/>
      <c r="M99" s="29">
        <f t="shared" si="9"/>
        <v>37650</v>
      </c>
      <c r="N99" s="54">
        <f t="shared" si="8"/>
        <v>0</v>
      </c>
      <c r="O99" s="55"/>
      <c r="P99" s="48">
        <v>42734</v>
      </c>
      <c r="Q99" s="48">
        <v>42741</v>
      </c>
      <c r="R99" s="58"/>
    </row>
    <row r="100" spans="1:18" s="59" customFormat="1" x14ac:dyDescent="0.3">
      <c r="A100" s="56">
        <f>IF(OR(COUNTIF($B$8:B100,B100)=1, COUNTIF($C$8:C100,C100)=1),A99+1,A99)</f>
        <v>93</v>
      </c>
      <c r="B100" s="57" t="s">
        <v>198</v>
      </c>
      <c r="C100" s="48" t="s">
        <v>175</v>
      </c>
      <c r="D100" s="49">
        <v>42698</v>
      </c>
      <c r="E100" s="64">
        <f t="shared" ref="E100:E144" si="11">SUM(F100:I100)</f>
        <v>37650</v>
      </c>
      <c r="F100" s="50"/>
      <c r="G100" s="50">
        <v>37650</v>
      </c>
      <c r="H100" s="51"/>
      <c r="I100" s="52"/>
      <c r="J100" s="53">
        <f t="shared" si="5"/>
        <v>37650</v>
      </c>
      <c r="K100" s="29">
        <f t="shared" si="6"/>
        <v>0</v>
      </c>
      <c r="L100" s="29"/>
      <c r="M100" s="29">
        <f t="shared" si="9"/>
        <v>37650</v>
      </c>
      <c r="N100" s="54">
        <f t="shared" si="8"/>
        <v>0</v>
      </c>
      <c r="O100" s="55"/>
      <c r="P100" s="48">
        <v>42734</v>
      </c>
      <c r="Q100" s="48">
        <v>42741</v>
      </c>
      <c r="R100" s="58"/>
    </row>
    <row r="101" spans="1:18" s="59" customFormat="1" x14ac:dyDescent="0.3">
      <c r="A101" s="56">
        <f>IF(OR(COUNTIF($B$8:B101,B101)=1, COUNTIF($C$8:C101,C101)=1),A100+1,A100)</f>
        <v>94</v>
      </c>
      <c r="B101" s="57" t="s">
        <v>199</v>
      </c>
      <c r="C101" s="48" t="s">
        <v>176</v>
      </c>
      <c r="D101" s="49">
        <v>42698</v>
      </c>
      <c r="E101" s="64">
        <f t="shared" si="11"/>
        <v>37650</v>
      </c>
      <c r="F101" s="50"/>
      <c r="G101" s="50">
        <v>37650</v>
      </c>
      <c r="H101" s="51"/>
      <c r="I101" s="52"/>
      <c r="J101" s="53">
        <f t="shared" si="5"/>
        <v>37650</v>
      </c>
      <c r="K101" s="29">
        <f t="shared" si="6"/>
        <v>0</v>
      </c>
      <c r="L101" s="29"/>
      <c r="M101" s="29">
        <f t="shared" si="9"/>
        <v>37650</v>
      </c>
      <c r="N101" s="54">
        <f t="shared" si="8"/>
        <v>0</v>
      </c>
      <c r="O101" s="55"/>
      <c r="P101" s="48">
        <v>42734</v>
      </c>
      <c r="Q101" s="48">
        <v>42741</v>
      </c>
      <c r="R101" s="58"/>
    </row>
    <row r="102" spans="1:18" s="59" customFormat="1" x14ac:dyDescent="0.3">
      <c r="A102" s="56">
        <f>IF(OR(COUNTIF($B$8:B102,B102)=1, COUNTIF($C$8:C102,C102)=1),A101+1,A101)</f>
        <v>95</v>
      </c>
      <c r="B102" s="57" t="s">
        <v>200</v>
      </c>
      <c r="C102" s="48" t="s">
        <v>177</v>
      </c>
      <c r="D102" s="49">
        <v>42698</v>
      </c>
      <c r="E102" s="64">
        <f t="shared" si="11"/>
        <v>37650</v>
      </c>
      <c r="F102" s="50"/>
      <c r="G102" s="50">
        <v>37650</v>
      </c>
      <c r="H102" s="51"/>
      <c r="I102" s="52"/>
      <c r="J102" s="53">
        <f t="shared" si="5"/>
        <v>37650</v>
      </c>
      <c r="K102" s="29">
        <f t="shared" si="6"/>
        <v>0</v>
      </c>
      <c r="L102" s="29"/>
      <c r="M102" s="29">
        <f t="shared" si="9"/>
        <v>37650</v>
      </c>
      <c r="N102" s="54">
        <f t="shared" si="8"/>
        <v>0</v>
      </c>
      <c r="O102" s="55"/>
      <c r="P102" s="48">
        <v>42734</v>
      </c>
      <c r="Q102" s="48">
        <v>42741</v>
      </c>
      <c r="R102" s="58"/>
    </row>
    <row r="103" spans="1:18" s="59" customFormat="1" x14ac:dyDescent="0.3">
      <c r="A103" s="56">
        <f>IF(OR(COUNTIF($B$8:B103,B103)=1, COUNTIF($C$8:C103,C103)=1),A102+1,A102)</f>
        <v>96</v>
      </c>
      <c r="B103" s="57" t="s">
        <v>201</v>
      </c>
      <c r="C103" s="48" t="s">
        <v>178</v>
      </c>
      <c r="D103" s="49">
        <v>42698</v>
      </c>
      <c r="E103" s="64">
        <f t="shared" si="11"/>
        <v>37650</v>
      </c>
      <c r="F103" s="50"/>
      <c r="G103" s="50">
        <v>37650</v>
      </c>
      <c r="H103" s="51"/>
      <c r="I103" s="52"/>
      <c r="J103" s="53">
        <f t="shared" si="5"/>
        <v>37650</v>
      </c>
      <c r="K103" s="29">
        <f t="shared" si="6"/>
        <v>0</v>
      </c>
      <c r="L103" s="29"/>
      <c r="M103" s="29">
        <f t="shared" si="9"/>
        <v>37650</v>
      </c>
      <c r="N103" s="54">
        <f t="shared" si="8"/>
        <v>0</v>
      </c>
      <c r="O103" s="55"/>
      <c r="P103" s="48">
        <v>42734</v>
      </c>
      <c r="Q103" s="48">
        <v>42741</v>
      </c>
      <c r="R103" s="58"/>
    </row>
    <row r="104" spans="1:18" s="59" customFormat="1" x14ac:dyDescent="0.3">
      <c r="A104" s="56">
        <f>IF(OR(COUNTIF($B$8:B104,B104)=1, COUNTIF($C$8:C104,C104)=1),A103+1,A103)</f>
        <v>97</v>
      </c>
      <c r="B104" s="57" t="s">
        <v>202</v>
      </c>
      <c r="C104" s="48" t="s">
        <v>179</v>
      </c>
      <c r="D104" s="49">
        <v>42698</v>
      </c>
      <c r="E104" s="64">
        <f t="shared" si="11"/>
        <v>37650</v>
      </c>
      <c r="F104" s="50"/>
      <c r="G104" s="50">
        <v>37650</v>
      </c>
      <c r="H104" s="51"/>
      <c r="I104" s="52"/>
      <c r="J104" s="53">
        <f t="shared" si="5"/>
        <v>37650</v>
      </c>
      <c r="K104" s="29">
        <f t="shared" si="6"/>
        <v>0</v>
      </c>
      <c r="L104" s="29"/>
      <c r="M104" s="29">
        <f t="shared" si="9"/>
        <v>37650</v>
      </c>
      <c r="N104" s="54">
        <f t="shared" si="8"/>
        <v>0</v>
      </c>
      <c r="O104" s="55"/>
      <c r="P104" s="48">
        <v>42734</v>
      </c>
      <c r="Q104" s="48">
        <v>42741</v>
      </c>
      <c r="R104" s="58"/>
    </row>
    <row r="105" spans="1:18" s="11" customFormat="1" x14ac:dyDescent="0.3">
      <c r="A105" s="15">
        <f>IF(OR(COUNTIF($B$8:B105,B105)=1, COUNTIF($C$8:C105,C105)=1),A104+1,A104)</f>
        <v>98</v>
      </c>
      <c r="B105" s="57" t="s">
        <v>224</v>
      </c>
      <c r="C105" s="48" t="s">
        <v>203</v>
      </c>
      <c r="D105" s="49">
        <v>42703</v>
      </c>
      <c r="E105" s="64">
        <f t="shared" si="11"/>
        <v>37650</v>
      </c>
      <c r="F105" s="50"/>
      <c r="G105" s="50">
        <v>37650</v>
      </c>
      <c r="H105" s="51"/>
      <c r="I105" s="52"/>
      <c r="J105" s="53">
        <f t="shared" si="5"/>
        <v>37650</v>
      </c>
      <c r="K105" s="29">
        <f t="shared" si="6"/>
        <v>0</v>
      </c>
      <c r="L105" s="29"/>
      <c r="M105" s="29">
        <f t="shared" si="9"/>
        <v>37650</v>
      </c>
      <c r="N105" s="54">
        <f t="shared" si="8"/>
        <v>0</v>
      </c>
      <c r="O105" s="55"/>
      <c r="P105" s="48">
        <v>42734</v>
      </c>
      <c r="Q105" s="48">
        <v>42741</v>
      </c>
      <c r="R105" s="6"/>
    </row>
    <row r="106" spans="1:18" s="11" customFormat="1" x14ac:dyDescent="0.3">
      <c r="A106" s="15">
        <f>IF(OR(COUNTIF($B$8:B106,B106)=1, COUNTIF($C$8:C106,C106)=1),A105+1,A105)</f>
        <v>99</v>
      </c>
      <c r="B106" s="57" t="s">
        <v>225</v>
      </c>
      <c r="C106" s="48" t="s">
        <v>204</v>
      </c>
      <c r="D106" s="49">
        <v>42703</v>
      </c>
      <c r="E106" s="64">
        <f t="shared" si="11"/>
        <v>37650</v>
      </c>
      <c r="F106" s="50"/>
      <c r="G106" s="50">
        <v>37650</v>
      </c>
      <c r="H106" s="51"/>
      <c r="I106" s="52"/>
      <c r="J106" s="53">
        <f t="shared" si="5"/>
        <v>37650</v>
      </c>
      <c r="K106" s="29">
        <f t="shared" si="6"/>
        <v>0</v>
      </c>
      <c r="L106" s="29"/>
      <c r="M106" s="29">
        <f t="shared" si="9"/>
        <v>37650</v>
      </c>
      <c r="N106" s="54">
        <f t="shared" si="8"/>
        <v>0</v>
      </c>
      <c r="O106" s="55"/>
      <c r="P106" s="48">
        <v>42734</v>
      </c>
      <c r="Q106" s="48">
        <v>42741</v>
      </c>
      <c r="R106" s="6"/>
    </row>
    <row r="107" spans="1:18" s="11" customFormat="1" x14ac:dyDescent="0.3">
      <c r="A107" s="15">
        <f>IF(OR(COUNTIF($B$8:B107,B107)=1, COUNTIF($C$8:C107,C107)=1),A106+1,A106)</f>
        <v>100</v>
      </c>
      <c r="B107" s="57" t="s">
        <v>226</v>
      </c>
      <c r="C107" s="48" t="s">
        <v>205</v>
      </c>
      <c r="D107" s="49">
        <v>42703</v>
      </c>
      <c r="E107" s="64">
        <f t="shared" si="11"/>
        <v>37650</v>
      </c>
      <c r="F107" s="50"/>
      <c r="G107" s="50">
        <v>37650</v>
      </c>
      <c r="H107" s="51"/>
      <c r="I107" s="52"/>
      <c r="J107" s="53">
        <f t="shared" ref="J107:J144" si="12">SUM(G107)</f>
        <v>37650</v>
      </c>
      <c r="K107" s="29">
        <f t="shared" ref="K107:K144" si="13">SUM(H107)</f>
        <v>0</v>
      </c>
      <c r="L107" s="29"/>
      <c r="M107" s="29">
        <f t="shared" si="9"/>
        <v>37650</v>
      </c>
      <c r="N107" s="54">
        <f t="shared" si="8"/>
        <v>0</v>
      </c>
      <c r="O107" s="55"/>
      <c r="P107" s="48">
        <v>42734</v>
      </c>
      <c r="Q107" s="48">
        <v>42741</v>
      </c>
      <c r="R107" s="6"/>
    </row>
    <row r="108" spans="1:18" s="11" customFormat="1" x14ac:dyDescent="0.3">
      <c r="A108" s="15">
        <f>IF(OR(COUNTIF($B$8:B108,B108)=1, COUNTIF($C$8:C108,C108)=1),A107+1,A107)</f>
        <v>101</v>
      </c>
      <c r="B108" s="57" t="s">
        <v>227</v>
      </c>
      <c r="C108" s="48" t="s">
        <v>206</v>
      </c>
      <c r="D108" s="49">
        <v>42703</v>
      </c>
      <c r="E108" s="64">
        <f t="shared" si="11"/>
        <v>37650</v>
      </c>
      <c r="F108" s="50"/>
      <c r="G108" s="50">
        <v>37650</v>
      </c>
      <c r="H108" s="51"/>
      <c r="I108" s="52"/>
      <c r="J108" s="53">
        <f t="shared" si="12"/>
        <v>37650</v>
      </c>
      <c r="K108" s="29">
        <f t="shared" si="13"/>
        <v>0</v>
      </c>
      <c r="L108" s="29"/>
      <c r="M108" s="29">
        <f t="shared" si="9"/>
        <v>37650</v>
      </c>
      <c r="N108" s="54">
        <f t="shared" si="8"/>
        <v>0</v>
      </c>
      <c r="O108" s="55"/>
      <c r="P108" s="48">
        <v>42734</v>
      </c>
      <c r="Q108" s="48">
        <v>42741</v>
      </c>
      <c r="R108" s="6"/>
    </row>
    <row r="109" spans="1:18" s="11" customFormat="1" x14ac:dyDescent="0.3">
      <c r="A109" s="15">
        <f>IF(OR(COUNTIF($B$8:B109,B109)=1, COUNTIF($C$8:C109,C109)=1),A108+1,A108)</f>
        <v>102</v>
      </c>
      <c r="B109" s="57" t="s">
        <v>228</v>
      </c>
      <c r="C109" s="48" t="s">
        <v>207</v>
      </c>
      <c r="D109" s="49">
        <v>42703</v>
      </c>
      <c r="E109" s="64">
        <f t="shared" si="11"/>
        <v>37650</v>
      </c>
      <c r="F109" s="50"/>
      <c r="G109" s="50">
        <v>37650</v>
      </c>
      <c r="H109" s="51"/>
      <c r="I109" s="52"/>
      <c r="J109" s="53">
        <f t="shared" si="12"/>
        <v>37650</v>
      </c>
      <c r="K109" s="29">
        <f t="shared" si="13"/>
        <v>0</v>
      </c>
      <c r="L109" s="29"/>
      <c r="M109" s="29">
        <f t="shared" si="9"/>
        <v>37650</v>
      </c>
      <c r="N109" s="54">
        <f t="shared" si="8"/>
        <v>0</v>
      </c>
      <c r="O109" s="55"/>
      <c r="P109" s="48">
        <v>42734</v>
      </c>
      <c r="Q109" s="48">
        <v>42741</v>
      </c>
      <c r="R109" s="6"/>
    </row>
    <row r="110" spans="1:18" s="11" customFormat="1" x14ac:dyDescent="0.3">
      <c r="A110" s="15">
        <f>IF(OR(COUNTIF($B$8:B110,B110)=1, COUNTIF($C$8:C110,C110)=1),A109+1,A109)</f>
        <v>103</v>
      </c>
      <c r="B110" s="57" t="s">
        <v>229</v>
      </c>
      <c r="C110" s="48" t="s">
        <v>208</v>
      </c>
      <c r="D110" s="49">
        <v>42703</v>
      </c>
      <c r="E110" s="64">
        <f t="shared" si="11"/>
        <v>37650</v>
      </c>
      <c r="F110" s="50"/>
      <c r="G110" s="50">
        <v>37650</v>
      </c>
      <c r="H110" s="51"/>
      <c r="I110" s="52"/>
      <c r="J110" s="53">
        <f t="shared" si="12"/>
        <v>37650</v>
      </c>
      <c r="K110" s="29">
        <f t="shared" si="13"/>
        <v>0</v>
      </c>
      <c r="L110" s="29"/>
      <c r="M110" s="29">
        <f t="shared" si="9"/>
        <v>37650</v>
      </c>
      <c r="N110" s="54">
        <f t="shared" si="8"/>
        <v>0</v>
      </c>
      <c r="O110" s="55"/>
      <c r="P110" s="48">
        <v>42734</v>
      </c>
      <c r="Q110" s="48">
        <v>42741</v>
      </c>
      <c r="R110" s="6"/>
    </row>
    <row r="111" spans="1:18" s="11" customFormat="1" x14ac:dyDescent="0.3">
      <c r="A111" s="15">
        <f>IF(OR(COUNTIF($B$8:B111,B111)=1, COUNTIF($C$8:C111,C111)=1),A110+1,A110)</f>
        <v>104</v>
      </c>
      <c r="B111" s="7" t="s">
        <v>230</v>
      </c>
      <c r="C111" s="48" t="s">
        <v>209</v>
      </c>
      <c r="D111" s="49">
        <v>42703</v>
      </c>
      <c r="E111" s="64">
        <f t="shared" si="11"/>
        <v>37650</v>
      </c>
      <c r="F111" s="50"/>
      <c r="G111" s="50">
        <v>37650</v>
      </c>
      <c r="H111" s="51"/>
      <c r="I111" s="52"/>
      <c r="J111" s="53">
        <f t="shared" si="12"/>
        <v>37650</v>
      </c>
      <c r="K111" s="29">
        <f t="shared" si="13"/>
        <v>0</v>
      </c>
      <c r="L111" s="29"/>
      <c r="M111" s="29">
        <f t="shared" si="9"/>
        <v>37650</v>
      </c>
      <c r="N111" s="54">
        <f t="shared" si="8"/>
        <v>0</v>
      </c>
      <c r="O111" s="55"/>
      <c r="P111" s="48">
        <v>42734</v>
      </c>
      <c r="Q111" s="48">
        <v>42741</v>
      </c>
      <c r="R111" s="6"/>
    </row>
    <row r="112" spans="1:18" s="11" customFormat="1" x14ac:dyDescent="0.3">
      <c r="A112" s="15">
        <f>IF(OR(COUNTIF($B$8:B112,B112)=1, COUNTIF($C$8:C112,C112)=1),A111+1,A111)</f>
        <v>105</v>
      </c>
      <c r="B112" s="7" t="s">
        <v>231</v>
      </c>
      <c r="C112" s="48" t="s">
        <v>210</v>
      </c>
      <c r="D112" s="49">
        <v>42703</v>
      </c>
      <c r="E112" s="64">
        <f t="shared" si="11"/>
        <v>37650</v>
      </c>
      <c r="F112" s="50"/>
      <c r="G112" s="50">
        <v>37650</v>
      </c>
      <c r="H112" s="51"/>
      <c r="I112" s="52"/>
      <c r="J112" s="53">
        <f t="shared" si="12"/>
        <v>37650</v>
      </c>
      <c r="K112" s="29">
        <f t="shared" si="13"/>
        <v>0</v>
      </c>
      <c r="L112" s="29"/>
      <c r="M112" s="29">
        <f t="shared" si="9"/>
        <v>37650</v>
      </c>
      <c r="N112" s="54">
        <f t="shared" si="8"/>
        <v>0</v>
      </c>
      <c r="O112" s="55"/>
      <c r="P112" s="48">
        <v>42734</v>
      </c>
      <c r="Q112" s="48">
        <v>42741</v>
      </c>
      <c r="R112" s="6"/>
    </row>
    <row r="113" spans="1:18" s="11" customFormat="1" x14ac:dyDescent="0.3">
      <c r="A113" s="15">
        <f>IF(OR(COUNTIF($B$8:B113,B113)=1, COUNTIF($C$8:C113,C113)=1),A112+1,A112)</f>
        <v>106</v>
      </c>
      <c r="B113" s="7" t="s">
        <v>232</v>
      </c>
      <c r="C113" s="48" t="s">
        <v>211</v>
      </c>
      <c r="D113" s="49">
        <v>42703</v>
      </c>
      <c r="E113" s="64">
        <f t="shared" si="11"/>
        <v>37650</v>
      </c>
      <c r="F113" s="50"/>
      <c r="G113" s="50">
        <v>37650</v>
      </c>
      <c r="H113" s="51"/>
      <c r="I113" s="52"/>
      <c r="J113" s="53">
        <f t="shared" si="12"/>
        <v>37650</v>
      </c>
      <c r="K113" s="29">
        <f t="shared" si="13"/>
        <v>0</v>
      </c>
      <c r="L113" s="29"/>
      <c r="M113" s="29">
        <f t="shared" si="9"/>
        <v>37650</v>
      </c>
      <c r="N113" s="54">
        <f t="shared" si="8"/>
        <v>0</v>
      </c>
      <c r="O113" s="55"/>
      <c r="P113" s="48">
        <v>42734</v>
      </c>
      <c r="Q113" s="48">
        <v>42741</v>
      </c>
      <c r="R113" s="6"/>
    </row>
    <row r="114" spans="1:18" s="11" customFormat="1" x14ac:dyDescent="0.3">
      <c r="A114" s="15">
        <f>IF(OR(COUNTIF($B$8:B114,B114)=1, COUNTIF($C$8:C114,C114)=1),A113+1,A113)</f>
        <v>107</v>
      </c>
      <c r="B114" s="7" t="s">
        <v>233</v>
      </c>
      <c r="C114" s="48" t="s">
        <v>212</v>
      </c>
      <c r="D114" s="49">
        <v>42703</v>
      </c>
      <c r="E114" s="64">
        <f t="shared" si="11"/>
        <v>37650</v>
      </c>
      <c r="F114" s="50"/>
      <c r="G114" s="50">
        <v>37650</v>
      </c>
      <c r="H114" s="51"/>
      <c r="I114" s="52"/>
      <c r="J114" s="53">
        <f t="shared" si="12"/>
        <v>37650</v>
      </c>
      <c r="K114" s="29">
        <f t="shared" si="13"/>
        <v>0</v>
      </c>
      <c r="L114" s="29"/>
      <c r="M114" s="29">
        <f t="shared" si="9"/>
        <v>37650</v>
      </c>
      <c r="N114" s="54">
        <f t="shared" si="8"/>
        <v>0</v>
      </c>
      <c r="O114" s="55"/>
      <c r="P114" s="48">
        <v>42734</v>
      </c>
      <c r="Q114" s="48">
        <v>42741</v>
      </c>
      <c r="R114" s="6"/>
    </row>
    <row r="115" spans="1:18" s="11" customFormat="1" x14ac:dyDescent="0.3">
      <c r="A115" s="15">
        <f>IF(OR(COUNTIF($B$8:B115,B115)=1, COUNTIF($C$8:C115,C115)=1),A114+1,A114)</f>
        <v>108</v>
      </c>
      <c r="B115" s="7" t="s">
        <v>234</v>
      </c>
      <c r="C115" s="48" t="s">
        <v>213</v>
      </c>
      <c r="D115" s="49">
        <v>42703</v>
      </c>
      <c r="E115" s="64">
        <f t="shared" si="11"/>
        <v>37650</v>
      </c>
      <c r="F115" s="50"/>
      <c r="G115" s="50">
        <v>37650</v>
      </c>
      <c r="H115" s="51"/>
      <c r="I115" s="52"/>
      <c r="J115" s="53">
        <f t="shared" si="12"/>
        <v>37650</v>
      </c>
      <c r="K115" s="29">
        <f t="shared" si="13"/>
        <v>0</v>
      </c>
      <c r="L115" s="29"/>
      <c r="M115" s="29">
        <f t="shared" si="9"/>
        <v>37650</v>
      </c>
      <c r="N115" s="54">
        <f t="shared" si="8"/>
        <v>0</v>
      </c>
      <c r="O115" s="55"/>
      <c r="P115" s="48">
        <v>42734</v>
      </c>
      <c r="Q115" s="48">
        <v>42741</v>
      </c>
      <c r="R115" s="6"/>
    </row>
    <row r="116" spans="1:18" s="11" customFormat="1" x14ac:dyDescent="0.3">
      <c r="A116" s="15">
        <f>IF(OR(COUNTIF($B$8:B116,B116)=1, COUNTIF($C$8:C116,C116)=1),A115+1,A115)</f>
        <v>109</v>
      </c>
      <c r="B116" s="7" t="s">
        <v>235</v>
      </c>
      <c r="C116" s="48" t="s">
        <v>214</v>
      </c>
      <c r="D116" s="49">
        <v>42703</v>
      </c>
      <c r="E116" s="64">
        <f t="shared" si="11"/>
        <v>37650</v>
      </c>
      <c r="F116" s="50"/>
      <c r="G116" s="50">
        <v>37650</v>
      </c>
      <c r="H116" s="51"/>
      <c r="I116" s="52"/>
      <c r="J116" s="53">
        <f t="shared" si="12"/>
        <v>37650</v>
      </c>
      <c r="K116" s="29">
        <f t="shared" si="13"/>
        <v>0</v>
      </c>
      <c r="L116" s="29"/>
      <c r="M116" s="29">
        <f t="shared" si="9"/>
        <v>37650</v>
      </c>
      <c r="N116" s="54">
        <f t="shared" si="8"/>
        <v>0</v>
      </c>
      <c r="O116" s="55"/>
      <c r="P116" s="48">
        <v>42734</v>
      </c>
      <c r="Q116" s="48">
        <v>42741</v>
      </c>
      <c r="R116" s="6"/>
    </row>
    <row r="117" spans="1:18" s="11" customFormat="1" x14ac:dyDescent="0.3">
      <c r="A117" s="15">
        <f>IF(OR(COUNTIF($B$8:B117,B117)=1, COUNTIF($C$8:C117,C117)=1),A116+1,A116)</f>
        <v>110</v>
      </c>
      <c r="B117" s="7" t="s">
        <v>236</v>
      </c>
      <c r="C117" s="48" t="s">
        <v>215</v>
      </c>
      <c r="D117" s="49">
        <v>42703</v>
      </c>
      <c r="E117" s="64">
        <f t="shared" si="11"/>
        <v>37650</v>
      </c>
      <c r="F117" s="50"/>
      <c r="G117" s="50">
        <v>37650</v>
      </c>
      <c r="H117" s="51"/>
      <c r="I117" s="52"/>
      <c r="J117" s="53">
        <f t="shared" si="12"/>
        <v>37650</v>
      </c>
      <c r="K117" s="29">
        <f t="shared" si="13"/>
        <v>0</v>
      </c>
      <c r="L117" s="29"/>
      <c r="M117" s="29">
        <f t="shared" si="9"/>
        <v>37650</v>
      </c>
      <c r="N117" s="54">
        <f t="shared" si="8"/>
        <v>0</v>
      </c>
      <c r="O117" s="55"/>
      <c r="P117" s="48">
        <v>42734</v>
      </c>
      <c r="Q117" s="48">
        <v>42741</v>
      </c>
      <c r="R117" s="6"/>
    </row>
    <row r="118" spans="1:18" s="11" customFormat="1" x14ac:dyDescent="0.3">
      <c r="A118" s="15">
        <f>IF(OR(COUNTIF($B$8:B118,B118)=1, COUNTIF($C$8:C118,C118)=1),A117+1,A117)</f>
        <v>111</v>
      </c>
      <c r="B118" s="7" t="s">
        <v>237</v>
      </c>
      <c r="C118" s="48" t="s">
        <v>216</v>
      </c>
      <c r="D118" s="49">
        <v>42703</v>
      </c>
      <c r="E118" s="64">
        <f t="shared" si="11"/>
        <v>37650</v>
      </c>
      <c r="F118" s="50"/>
      <c r="G118" s="50">
        <v>37650</v>
      </c>
      <c r="H118" s="51"/>
      <c r="I118" s="52"/>
      <c r="J118" s="53">
        <f t="shared" si="12"/>
        <v>37650</v>
      </c>
      <c r="K118" s="29">
        <f t="shared" si="13"/>
        <v>0</v>
      </c>
      <c r="L118" s="29"/>
      <c r="M118" s="29">
        <f t="shared" si="9"/>
        <v>37650</v>
      </c>
      <c r="N118" s="54">
        <f t="shared" si="8"/>
        <v>0</v>
      </c>
      <c r="O118" s="55"/>
      <c r="P118" s="48">
        <v>42734</v>
      </c>
      <c r="Q118" s="48">
        <v>42741</v>
      </c>
      <c r="R118" s="6"/>
    </row>
    <row r="119" spans="1:18" s="11" customFormat="1" x14ac:dyDescent="0.3">
      <c r="A119" s="15">
        <f>IF(OR(COUNTIF($B$8:B119,B119)=1, COUNTIF($C$8:C119,C119)=1),A118+1,A118)</f>
        <v>112</v>
      </c>
      <c r="B119" s="7" t="s">
        <v>238</v>
      </c>
      <c r="C119" s="48" t="s">
        <v>217</v>
      </c>
      <c r="D119" s="49">
        <v>42703</v>
      </c>
      <c r="E119" s="64">
        <f t="shared" si="11"/>
        <v>37650</v>
      </c>
      <c r="F119" s="50"/>
      <c r="G119" s="50">
        <v>37650</v>
      </c>
      <c r="H119" s="51"/>
      <c r="I119" s="52"/>
      <c r="J119" s="53">
        <f t="shared" si="12"/>
        <v>37650</v>
      </c>
      <c r="K119" s="29">
        <f t="shared" si="13"/>
        <v>0</v>
      </c>
      <c r="L119" s="29"/>
      <c r="M119" s="29">
        <f t="shared" si="9"/>
        <v>37650</v>
      </c>
      <c r="N119" s="54">
        <f t="shared" si="8"/>
        <v>0</v>
      </c>
      <c r="O119" s="55"/>
      <c r="P119" s="48">
        <v>42734</v>
      </c>
      <c r="Q119" s="48">
        <v>42741</v>
      </c>
      <c r="R119" s="6"/>
    </row>
    <row r="120" spans="1:18" s="11" customFormat="1" x14ac:dyDescent="0.3">
      <c r="A120" s="15">
        <f>IF(OR(COUNTIF($B$8:B120,B120)=1, COUNTIF($C$8:C120,C120)=1),A119+1,A119)</f>
        <v>113</v>
      </c>
      <c r="B120" s="7" t="s">
        <v>239</v>
      </c>
      <c r="C120" s="48" t="s">
        <v>218</v>
      </c>
      <c r="D120" s="49">
        <v>42703</v>
      </c>
      <c r="E120" s="64">
        <f t="shared" si="11"/>
        <v>37650</v>
      </c>
      <c r="F120" s="50"/>
      <c r="G120" s="50">
        <v>37650</v>
      </c>
      <c r="H120" s="51"/>
      <c r="I120" s="52"/>
      <c r="J120" s="53">
        <f t="shared" si="12"/>
        <v>37650</v>
      </c>
      <c r="K120" s="29">
        <f t="shared" si="13"/>
        <v>0</v>
      </c>
      <c r="L120" s="29"/>
      <c r="M120" s="29">
        <f t="shared" si="9"/>
        <v>37650</v>
      </c>
      <c r="N120" s="54">
        <f t="shared" si="8"/>
        <v>0</v>
      </c>
      <c r="O120" s="55"/>
      <c r="P120" s="48">
        <v>42734</v>
      </c>
      <c r="Q120" s="48">
        <v>42741</v>
      </c>
      <c r="R120" s="6"/>
    </row>
    <row r="121" spans="1:18" s="11" customFormat="1" x14ac:dyDescent="0.3">
      <c r="A121" s="15">
        <f>IF(OR(COUNTIF($B$8:B121,B121)=1, COUNTIF($C$8:C121,C121)=1),A120+1,A120)</f>
        <v>114</v>
      </c>
      <c r="B121" s="7" t="s">
        <v>240</v>
      </c>
      <c r="C121" s="48" t="s">
        <v>219</v>
      </c>
      <c r="D121" s="49">
        <v>42703</v>
      </c>
      <c r="E121" s="64">
        <f t="shared" si="11"/>
        <v>37650</v>
      </c>
      <c r="F121" s="50"/>
      <c r="G121" s="50">
        <v>37650</v>
      </c>
      <c r="H121" s="51"/>
      <c r="I121" s="52"/>
      <c r="J121" s="53">
        <f t="shared" si="12"/>
        <v>37650</v>
      </c>
      <c r="K121" s="29">
        <f t="shared" si="13"/>
        <v>0</v>
      </c>
      <c r="L121" s="29"/>
      <c r="M121" s="29">
        <f t="shared" si="9"/>
        <v>37650</v>
      </c>
      <c r="N121" s="54">
        <f t="shared" si="8"/>
        <v>0</v>
      </c>
      <c r="O121" s="55"/>
      <c r="P121" s="48">
        <v>42734</v>
      </c>
      <c r="Q121" s="48">
        <v>42741</v>
      </c>
      <c r="R121" s="6"/>
    </row>
    <row r="122" spans="1:18" s="11" customFormat="1" x14ac:dyDescent="0.3">
      <c r="A122" s="15">
        <f>IF(OR(COUNTIF($B$8:B122,B122)=1, COUNTIF($C$8:C122,C122)=1),A121+1,A121)</f>
        <v>115</v>
      </c>
      <c r="B122" s="7" t="s">
        <v>241</v>
      </c>
      <c r="C122" s="48" t="s">
        <v>220</v>
      </c>
      <c r="D122" s="49">
        <v>42703</v>
      </c>
      <c r="E122" s="64">
        <f>SUM(F122:I122)</f>
        <v>37650</v>
      </c>
      <c r="F122" s="50"/>
      <c r="G122" s="50">
        <v>37650</v>
      </c>
      <c r="H122" s="51"/>
      <c r="I122" s="52"/>
      <c r="J122" s="53">
        <f t="shared" si="12"/>
        <v>37650</v>
      </c>
      <c r="K122" s="29">
        <f t="shared" si="13"/>
        <v>0</v>
      </c>
      <c r="L122" s="29"/>
      <c r="M122" s="29">
        <f t="shared" si="9"/>
        <v>37650</v>
      </c>
      <c r="N122" s="54">
        <f t="shared" si="8"/>
        <v>0</v>
      </c>
      <c r="O122" s="55"/>
      <c r="P122" s="48">
        <v>42734</v>
      </c>
      <c r="Q122" s="48">
        <v>42741</v>
      </c>
      <c r="R122" s="6"/>
    </row>
    <row r="123" spans="1:18" s="11" customFormat="1" x14ac:dyDescent="0.3">
      <c r="A123" s="15">
        <f>IF(OR(COUNTIF($B$8:B123,B123)=1, COUNTIF($C$8:C123,C123)=1),A122+1,A122)</f>
        <v>116</v>
      </c>
      <c r="B123" s="7" t="s">
        <v>242</v>
      </c>
      <c r="C123" s="48" t="s">
        <v>221</v>
      </c>
      <c r="D123" s="49">
        <v>42703</v>
      </c>
      <c r="E123" s="64">
        <f t="shared" si="11"/>
        <v>37650</v>
      </c>
      <c r="F123" s="50"/>
      <c r="G123" s="50">
        <v>37650</v>
      </c>
      <c r="H123" s="51"/>
      <c r="I123" s="52"/>
      <c r="J123" s="53">
        <f t="shared" si="12"/>
        <v>37650</v>
      </c>
      <c r="K123" s="29">
        <f t="shared" si="13"/>
        <v>0</v>
      </c>
      <c r="L123" s="29"/>
      <c r="M123" s="29">
        <f t="shared" si="9"/>
        <v>37650</v>
      </c>
      <c r="N123" s="54">
        <f t="shared" si="8"/>
        <v>0</v>
      </c>
      <c r="O123" s="55"/>
      <c r="P123" s="48">
        <v>42734</v>
      </c>
      <c r="Q123" s="48">
        <v>42741</v>
      </c>
      <c r="R123" s="6"/>
    </row>
    <row r="124" spans="1:18" s="11" customFormat="1" x14ac:dyDescent="0.3">
      <c r="A124" s="15">
        <f>IF(OR(COUNTIF($B$8:B124,B124)=1, COUNTIF($C$8:C124,C124)=1),A123+1,A123)</f>
        <v>117</v>
      </c>
      <c r="B124" s="7" t="s">
        <v>243</v>
      </c>
      <c r="C124" s="48" t="s">
        <v>222</v>
      </c>
      <c r="D124" s="49">
        <v>42703</v>
      </c>
      <c r="E124" s="64">
        <f t="shared" si="11"/>
        <v>37650</v>
      </c>
      <c r="F124" s="50"/>
      <c r="G124" s="50">
        <v>37650</v>
      </c>
      <c r="H124" s="51"/>
      <c r="I124" s="52"/>
      <c r="J124" s="53">
        <f t="shared" si="12"/>
        <v>37650</v>
      </c>
      <c r="K124" s="29">
        <f t="shared" si="13"/>
        <v>0</v>
      </c>
      <c r="L124" s="29"/>
      <c r="M124" s="29">
        <f t="shared" si="9"/>
        <v>37650</v>
      </c>
      <c r="N124" s="54">
        <f t="shared" si="8"/>
        <v>0</v>
      </c>
      <c r="O124" s="55"/>
      <c r="P124" s="48">
        <v>42734</v>
      </c>
      <c r="Q124" s="48">
        <v>42741</v>
      </c>
      <c r="R124" s="6"/>
    </row>
    <row r="125" spans="1:18" s="11" customFormat="1" x14ac:dyDescent="0.3">
      <c r="A125" s="15">
        <f>IF(OR(COUNTIF($B$8:B125,B125)=1, COUNTIF($C$8:C125,C125)=1),A124+1,A124)</f>
        <v>118</v>
      </c>
      <c r="B125" s="7" t="s">
        <v>244</v>
      </c>
      <c r="C125" s="48" t="s">
        <v>223</v>
      </c>
      <c r="D125" s="49">
        <v>42703</v>
      </c>
      <c r="E125" s="64">
        <f t="shared" si="11"/>
        <v>37650</v>
      </c>
      <c r="F125" s="50"/>
      <c r="G125" s="50">
        <v>37650</v>
      </c>
      <c r="H125" s="51"/>
      <c r="I125" s="52"/>
      <c r="J125" s="53">
        <f t="shared" si="12"/>
        <v>37650</v>
      </c>
      <c r="K125" s="29">
        <f t="shared" si="13"/>
        <v>0</v>
      </c>
      <c r="L125" s="29"/>
      <c r="M125" s="29">
        <f t="shared" si="9"/>
        <v>37650</v>
      </c>
      <c r="N125" s="54">
        <f t="shared" si="8"/>
        <v>0</v>
      </c>
      <c r="O125" s="55"/>
      <c r="P125" s="48">
        <v>42734</v>
      </c>
      <c r="Q125" s="48">
        <v>42741</v>
      </c>
      <c r="R125" s="6"/>
    </row>
    <row r="126" spans="1:18" s="11" customFormat="1" x14ac:dyDescent="0.3">
      <c r="A126" s="15">
        <f>IF(OR(COUNTIF($B$8:B126,B126)=1, COUNTIF($C$8:C126,C126)=1),A125+1,A125)</f>
        <v>119</v>
      </c>
      <c r="B126" s="7" t="s">
        <v>472</v>
      </c>
      <c r="C126" s="45" t="s">
        <v>473</v>
      </c>
      <c r="D126" s="13">
        <v>42704</v>
      </c>
      <c r="E126" s="64">
        <f t="shared" si="11"/>
        <v>44440</v>
      </c>
      <c r="F126" s="9"/>
      <c r="G126" s="9">
        <v>44440</v>
      </c>
      <c r="H126" s="23"/>
      <c r="I126" s="14"/>
      <c r="J126" s="25">
        <f t="shared" si="12"/>
        <v>44440</v>
      </c>
      <c r="K126" s="10"/>
      <c r="L126" s="10"/>
      <c r="M126" s="29">
        <f t="shared" si="9"/>
        <v>44440</v>
      </c>
      <c r="N126" s="30">
        <f t="shared" si="8"/>
        <v>0</v>
      </c>
      <c r="O126" s="24"/>
      <c r="P126" s="45">
        <v>42751</v>
      </c>
      <c r="Q126" s="15"/>
      <c r="R126" s="6" t="s">
        <v>494</v>
      </c>
    </row>
    <row r="127" spans="1:18" s="11" customFormat="1" x14ac:dyDescent="0.3">
      <c r="A127" s="15">
        <f>IF(OR(COUNTIF($B$8:B127,B127)=1, COUNTIF($C$8:C127,C127)=1),A126+1,A126)</f>
        <v>120</v>
      </c>
      <c r="B127" s="7" t="s">
        <v>468</v>
      </c>
      <c r="C127" s="45" t="s">
        <v>469</v>
      </c>
      <c r="D127" s="13">
        <v>42704</v>
      </c>
      <c r="E127" s="64">
        <f t="shared" si="11"/>
        <v>44440</v>
      </c>
      <c r="F127" s="9"/>
      <c r="G127" s="9">
        <v>44440</v>
      </c>
      <c r="H127" s="23"/>
      <c r="I127" s="14"/>
      <c r="J127" s="25">
        <f t="shared" si="12"/>
        <v>44440</v>
      </c>
      <c r="K127" s="10"/>
      <c r="L127" s="10"/>
      <c r="M127" s="29">
        <f t="shared" si="9"/>
        <v>44440</v>
      </c>
      <c r="N127" s="30">
        <f t="shared" si="8"/>
        <v>0</v>
      </c>
      <c r="O127" s="24"/>
      <c r="P127" s="45">
        <v>42751</v>
      </c>
      <c r="Q127" s="15"/>
      <c r="R127" s="6" t="s">
        <v>493</v>
      </c>
    </row>
    <row r="128" spans="1:18" s="11" customFormat="1" x14ac:dyDescent="0.3">
      <c r="A128" s="15">
        <f>IF(OR(COUNTIF($B$8:B128,B128)=1, COUNTIF($C$8:C128,C128)=1),A127+1,A127)</f>
        <v>121</v>
      </c>
      <c r="B128" s="7" t="s">
        <v>261</v>
      </c>
      <c r="C128" s="48" t="s">
        <v>245</v>
      </c>
      <c r="D128" s="13">
        <v>42704</v>
      </c>
      <c r="E128" s="64">
        <f t="shared" si="11"/>
        <v>37650</v>
      </c>
      <c r="F128" s="9"/>
      <c r="G128" s="9">
        <v>37650</v>
      </c>
      <c r="H128" s="23"/>
      <c r="I128" s="14"/>
      <c r="J128" s="25">
        <f t="shared" si="12"/>
        <v>37650</v>
      </c>
      <c r="K128" s="10">
        <f t="shared" si="13"/>
        <v>0</v>
      </c>
      <c r="L128" s="10"/>
      <c r="M128" s="29">
        <f t="shared" si="9"/>
        <v>37650</v>
      </c>
      <c r="N128" s="30">
        <f t="shared" si="8"/>
        <v>0</v>
      </c>
      <c r="O128" s="24"/>
      <c r="P128" s="8">
        <v>42734</v>
      </c>
      <c r="Q128" s="48">
        <v>42741</v>
      </c>
      <c r="R128" s="6"/>
    </row>
    <row r="129" spans="1:18" s="11" customFormat="1" x14ac:dyDescent="0.3">
      <c r="A129" s="15">
        <f>IF(OR(COUNTIF($B$8:B129,B129)=1, COUNTIF($C$8:C129,C129)=1),A128+1,A128)</f>
        <v>122</v>
      </c>
      <c r="B129" s="7" t="s">
        <v>262</v>
      </c>
      <c r="C129" s="8" t="s">
        <v>246</v>
      </c>
      <c r="D129" s="13">
        <v>42704</v>
      </c>
      <c r="E129" s="64">
        <f t="shared" si="11"/>
        <v>37650</v>
      </c>
      <c r="F129" s="9"/>
      <c r="G129" s="9">
        <v>37650</v>
      </c>
      <c r="H129" s="23"/>
      <c r="I129" s="14"/>
      <c r="J129" s="25">
        <f t="shared" si="12"/>
        <v>37650</v>
      </c>
      <c r="K129" s="10">
        <f t="shared" si="13"/>
        <v>0</v>
      </c>
      <c r="L129" s="10"/>
      <c r="M129" s="29">
        <f t="shared" si="9"/>
        <v>37650</v>
      </c>
      <c r="N129" s="30">
        <f t="shared" si="8"/>
        <v>0</v>
      </c>
      <c r="O129" s="24"/>
      <c r="P129" s="8">
        <v>42734</v>
      </c>
      <c r="Q129" s="48">
        <v>42741</v>
      </c>
      <c r="R129" s="6"/>
    </row>
    <row r="130" spans="1:18" s="11" customFormat="1" x14ac:dyDescent="0.3">
      <c r="A130" s="15">
        <f>IF(OR(COUNTIF($B$8:B130,B130)=1, COUNTIF($C$8:C130,C130)=1),A129+1,A129)</f>
        <v>123</v>
      </c>
      <c r="B130" s="7" t="s">
        <v>263</v>
      </c>
      <c r="C130" s="8" t="s">
        <v>247</v>
      </c>
      <c r="D130" s="13">
        <v>42704</v>
      </c>
      <c r="E130" s="64">
        <f t="shared" si="11"/>
        <v>37650</v>
      </c>
      <c r="F130" s="9"/>
      <c r="G130" s="9">
        <v>37650</v>
      </c>
      <c r="H130" s="23"/>
      <c r="I130" s="14"/>
      <c r="J130" s="25">
        <f t="shared" si="12"/>
        <v>37650</v>
      </c>
      <c r="K130" s="10">
        <f t="shared" si="13"/>
        <v>0</v>
      </c>
      <c r="L130" s="10"/>
      <c r="M130" s="29">
        <f t="shared" si="9"/>
        <v>37650</v>
      </c>
      <c r="N130" s="30">
        <f t="shared" si="8"/>
        <v>0</v>
      </c>
      <c r="O130" s="24"/>
      <c r="P130" s="8">
        <v>42734</v>
      </c>
      <c r="Q130" s="48">
        <v>42741</v>
      </c>
      <c r="R130" s="6"/>
    </row>
    <row r="131" spans="1:18" s="11" customFormat="1" x14ac:dyDescent="0.3">
      <c r="A131" s="15">
        <f>IF(OR(COUNTIF($B$8:B131,B131)=1, COUNTIF($C$8:C131,C131)=1),A130+1,A130)</f>
        <v>124</v>
      </c>
      <c r="B131" s="7" t="s">
        <v>264</v>
      </c>
      <c r="C131" s="8" t="s">
        <v>248</v>
      </c>
      <c r="D131" s="13">
        <v>42704</v>
      </c>
      <c r="E131" s="64">
        <f t="shared" si="11"/>
        <v>37650</v>
      </c>
      <c r="F131" s="9"/>
      <c r="G131" s="9">
        <v>37650</v>
      </c>
      <c r="H131" s="23"/>
      <c r="I131" s="14"/>
      <c r="J131" s="25">
        <f t="shared" si="12"/>
        <v>37650</v>
      </c>
      <c r="K131" s="10">
        <f t="shared" si="13"/>
        <v>0</v>
      </c>
      <c r="L131" s="10"/>
      <c r="M131" s="29">
        <f t="shared" si="9"/>
        <v>37650</v>
      </c>
      <c r="N131" s="30">
        <f t="shared" si="8"/>
        <v>0</v>
      </c>
      <c r="O131" s="24"/>
      <c r="P131" s="8">
        <v>42734</v>
      </c>
      <c r="Q131" s="48">
        <v>42741</v>
      </c>
      <c r="R131" s="6"/>
    </row>
    <row r="132" spans="1:18" s="11" customFormat="1" x14ac:dyDescent="0.3">
      <c r="A132" s="15">
        <f>IF(OR(COUNTIF($B$8:B132,B132)=1, COUNTIF($C$8:C132,C132)=1),A131+1,A131)</f>
        <v>125</v>
      </c>
      <c r="B132" s="7" t="s">
        <v>265</v>
      </c>
      <c r="C132" s="8" t="s">
        <v>249</v>
      </c>
      <c r="D132" s="13">
        <v>42704</v>
      </c>
      <c r="E132" s="64">
        <f t="shared" si="11"/>
        <v>37650</v>
      </c>
      <c r="F132" s="9"/>
      <c r="G132" s="9">
        <v>37650</v>
      </c>
      <c r="H132" s="23"/>
      <c r="I132" s="14"/>
      <c r="J132" s="25">
        <f t="shared" si="12"/>
        <v>37650</v>
      </c>
      <c r="K132" s="10">
        <f t="shared" si="13"/>
        <v>0</v>
      </c>
      <c r="L132" s="10"/>
      <c r="M132" s="29">
        <f t="shared" si="9"/>
        <v>37650</v>
      </c>
      <c r="N132" s="30">
        <f t="shared" si="8"/>
        <v>0</v>
      </c>
      <c r="O132" s="24"/>
      <c r="P132" s="8">
        <v>42734</v>
      </c>
      <c r="Q132" s="48">
        <v>42741</v>
      </c>
      <c r="R132" s="6"/>
    </row>
    <row r="133" spans="1:18" s="11" customFormat="1" x14ac:dyDescent="0.3">
      <c r="A133" s="15">
        <f>IF(OR(COUNTIF($B$8:B133,B133)=1, COUNTIF($C$8:C133,C133)=1),A132+1,A132)</f>
        <v>126</v>
      </c>
      <c r="B133" s="7" t="s">
        <v>266</v>
      </c>
      <c r="C133" s="8" t="s">
        <v>250</v>
      </c>
      <c r="D133" s="13">
        <v>42704</v>
      </c>
      <c r="E133" s="64">
        <f t="shared" si="11"/>
        <v>37650</v>
      </c>
      <c r="F133" s="9"/>
      <c r="G133" s="9">
        <v>37650</v>
      </c>
      <c r="H133" s="23"/>
      <c r="I133" s="14"/>
      <c r="J133" s="25">
        <f t="shared" si="12"/>
        <v>37650</v>
      </c>
      <c r="K133" s="10">
        <f t="shared" si="13"/>
        <v>0</v>
      </c>
      <c r="L133" s="10"/>
      <c r="M133" s="29">
        <f t="shared" si="9"/>
        <v>37650</v>
      </c>
      <c r="N133" s="30">
        <f t="shared" si="8"/>
        <v>0</v>
      </c>
      <c r="O133" s="24"/>
      <c r="P133" s="8">
        <v>42734</v>
      </c>
      <c r="Q133" s="48">
        <v>42741</v>
      </c>
      <c r="R133" s="6"/>
    </row>
    <row r="134" spans="1:18" s="11" customFormat="1" x14ac:dyDescent="0.3">
      <c r="A134" s="15">
        <f>IF(OR(COUNTIF($B$8:B134,B134)=1, COUNTIF($C$8:C134,C134)=1),A133+1,A133)</f>
        <v>127</v>
      </c>
      <c r="B134" s="7" t="s">
        <v>267</v>
      </c>
      <c r="C134" s="8" t="s">
        <v>251</v>
      </c>
      <c r="D134" s="13">
        <v>42704</v>
      </c>
      <c r="E134" s="64">
        <f t="shared" si="11"/>
        <v>37650</v>
      </c>
      <c r="F134" s="9"/>
      <c r="G134" s="9">
        <v>37650</v>
      </c>
      <c r="H134" s="23"/>
      <c r="I134" s="14"/>
      <c r="J134" s="25">
        <f t="shared" si="12"/>
        <v>37650</v>
      </c>
      <c r="K134" s="10">
        <f t="shared" si="13"/>
        <v>0</v>
      </c>
      <c r="L134" s="10"/>
      <c r="M134" s="29">
        <f t="shared" si="9"/>
        <v>37650</v>
      </c>
      <c r="N134" s="30">
        <f t="shared" si="8"/>
        <v>0</v>
      </c>
      <c r="O134" s="24"/>
      <c r="P134" s="8">
        <v>42734</v>
      </c>
      <c r="Q134" s="48">
        <v>42741</v>
      </c>
      <c r="R134" s="6"/>
    </row>
    <row r="135" spans="1:18" s="11" customFormat="1" x14ac:dyDescent="0.3">
      <c r="A135" s="15">
        <f>IF(OR(COUNTIF($B$8:B135,B135)=1, COUNTIF($C$8:C135,C135)=1),A134+1,A134)</f>
        <v>128</v>
      </c>
      <c r="B135" s="7" t="s">
        <v>268</v>
      </c>
      <c r="C135" s="8" t="s">
        <v>252</v>
      </c>
      <c r="D135" s="13">
        <v>42704</v>
      </c>
      <c r="E135" s="64">
        <f t="shared" si="11"/>
        <v>37650</v>
      </c>
      <c r="F135" s="9"/>
      <c r="G135" s="9">
        <v>37650</v>
      </c>
      <c r="H135" s="23"/>
      <c r="I135" s="14"/>
      <c r="J135" s="25">
        <f t="shared" si="12"/>
        <v>37650</v>
      </c>
      <c r="K135" s="10">
        <f t="shared" si="13"/>
        <v>0</v>
      </c>
      <c r="L135" s="10"/>
      <c r="M135" s="29">
        <f t="shared" si="9"/>
        <v>37650</v>
      </c>
      <c r="N135" s="30">
        <f t="shared" si="8"/>
        <v>0</v>
      </c>
      <c r="O135" s="24"/>
      <c r="P135" s="8">
        <v>42734</v>
      </c>
      <c r="Q135" s="48">
        <v>42741</v>
      </c>
      <c r="R135" s="6"/>
    </row>
    <row r="136" spans="1:18" s="11" customFormat="1" x14ac:dyDescent="0.3">
      <c r="A136" s="15">
        <f>IF(OR(COUNTIF($B$8:B136,B136)=1, COUNTIF($C$8:C136,C136)=1),A135+1,A135)</f>
        <v>129</v>
      </c>
      <c r="B136" s="7" t="s">
        <v>269</v>
      </c>
      <c r="C136" s="8" t="s">
        <v>253</v>
      </c>
      <c r="D136" s="13">
        <v>42704</v>
      </c>
      <c r="E136" s="64">
        <f t="shared" si="11"/>
        <v>40050</v>
      </c>
      <c r="F136" s="9"/>
      <c r="G136" s="9"/>
      <c r="H136" s="23">
        <v>40050</v>
      </c>
      <c r="I136" s="14"/>
      <c r="J136" s="25">
        <f t="shared" si="12"/>
        <v>0</v>
      </c>
      <c r="K136" s="10">
        <f t="shared" si="13"/>
        <v>40050</v>
      </c>
      <c r="L136" s="10"/>
      <c r="M136" s="29">
        <f t="shared" si="9"/>
        <v>40050</v>
      </c>
      <c r="N136" s="30">
        <f t="shared" si="8"/>
        <v>0</v>
      </c>
      <c r="O136" s="24"/>
      <c r="P136" s="8">
        <v>42734</v>
      </c>
      <c r="Q136" s="48">
        <v>42741</v>
      </c>
      <c r="R136" s="6"/>
    </row>
    <row r="137" spans="1:18" s="11" customFormat="1" x14ac:dyDescent="0.3">
      <c r="A137" s="15">
        <f>IF(OR(COUNTIF($B$8:B137,B137)=1, COUNTIF($C$8:C137,C137)=1),A136+1,A136)</f>
        <v>130</v>
      </c>
      <c r="B137" s="7" t="s">
        <v>270</v>
      </c>
      <c r="C137" s="8" t="s">
        <v>254</v>
      </c>
      <c r="D137" s="13">
        <v>42704</v>
      </c>
      <c r="E137" s="64">
        <f t="shared" si="11"/>
        <v>37650</v>
      </c>
      <c r="F137" s="9"/>
      <c r="G137" s="9">
        <v>37650</v>
      </c>
      <c r="H137" s="23"/>
      <c r="I137" s="14"/>
      <c r="J137" s="25">
        <f t="shared" si="12"/>
        <v>37650</v>
      </c>
      <c r="K137" s="10">
        <f t="shared" si="13"/>
        <v>0</v>
      </c>
      <c r="L137" s="10"/>
      <c r="M137" s="29">
        <f t="shared" si="9"/>
        <v>37650</v>
      </c>
      <c r="N137" s="30">
        <f t="shared" ref="N137:N144" si="14">M137-J137-K137-L137</f>
        <v>0</v>
      </c>
      <c r="O137" s="24"/>
      <c r="P137" s="8">
        <v>42734</v>
      </c>
      <c r="Q137" s="48">
        <v>42741</v>
      </c>
      <c r="R137" s="6"/>
    </row>
    <row r="138" spans="1:18" s="11" customFormat="1" x14ac:dyDescent="0.3">
      <c r="A138" s="15">
        <f>IF(OR(COUNTIF($B$8:B138,B138)=1, COUNTIF($C$8:C138,C138)=1),A137+1,A137)</f>
        <v>131</v>
      </c>
      <c r="B138" s="7" t="s">
        <v>271</v>
      </c>
      <c r="C138" s="8" t="s">
        <v>255</v>
      </c>
      <c r="D138" s="13">
        <v>42704</v>
      </c>
      <c r="E138" s="64">
        <f t="shared" si="11"/>
        <v>37650</v>
      </c>
      <c r="F138" s="9"/>
      <c r="G138" s="9">
        <v>37650</v>
      </c>
      <c r="H138" s="23"/>
      <c r="I138" s="14"/>
      <c r="J138" s="25">
        <f t="shared" si="12"/>
        <v>37650</v>
      </c>
      <c r="K138" s="10">
        <f t="shared" si="13"/>
        <v>0</v>
      </c>
      <c r="L138" s="10"/>
      <c r="M138" s="29">
        <f t="shared" si="9"/>
        <v>37650</v>
      </c>
      <c r="N138" s="30">
        <f t="shared" si="14"/>
        <v>0</v>
      </c>
      <c r="O138" s="24"/>
      <c r="P138" s="8">
        <v>42734</v>
      </c>
      <c r="Q138" s="48">
        <v>42741</v>
      </c>
      <c r="R138" s="6"/>
    </row>
    <row r="139" spans="1:18" s="11" customFormat="1" x14ac:dyDescent="0.3">
      <c r="A139" s="15">
        <f>IF(OR(COUNTIF($B$8:B139,B139)=1, COUNTIF($C$8:C139,C139)=1),A138+1,A138)</f>
        <v>132</v>
      </c>
      <c r="B139" s="7" t="s">
        <v>272</v>
      </c>
      <c r="C139" s="8" t="s">
        <v>495</v>
      </c>
      <c r="D139" s="13">
        <v>42704</v>
      </c>
      <c r="E139" s="64">
        <f>SUM(F139:I139)</f>
        <v>37650</v>
      </c>
      <c r="F139" s="9"/>
      <c r="G139" s="9">
        <v>37650</v>
      </c>
      <c r="H139" s="23"/>
      <c r="I139" s="14"/>
      <c r="J139" s="25">
        <f t="shared" si="12"/>
        <v>37650</v>
      </c>
      <c r="K139" s="10">
        <f t="shared" si="13"/>
        <v>0</v>
      </c>
      <c r="L139" s="10"/>
      <c r="M139" s="29">
        <f t="shared" si="9"/>
        <v>37650</v>
      </c>
      <c r="N139" s="30">
        <f t="shared" si="14"/>
        <v>0</v>
      </c>
      <c r="O139" s="24"/>
      <c r="P139" s="8">
        <v>42734</v>
      </c>
      <c r="Q139" s="48">
        <v>42741</v>
      </c>
      <c r="R139" s="6"/>
    </row>
    <row r="140" spans="1:18" s="11" customFormat="1" x14ac:dyDescent="0.3">
      <c r="A140" s="15">
        <f>IF(OR(COUNTIF($B$8:B140,B140)=1, COUNTIF($C$8:C140,C140)=1),A139+1,A139)</f>
        <v>133</v>
      </c>
      <c r="B140" s="7" t="s">
        <v>273</v>
      </c>
      <c r="C140" s="8" t="s">
        <v>256</v>
      </c>
      <c r="D140" s="13">
        <v>42704</v>
      </c>
      <c r="E140" s="64">
        <f t="shared" si="11"/>
        <v>37650</v>
      </c>
      <c r="F140" s="9"/>
      <c r="G140" s="9">
        <v>37650</v>
      </c>
      <c r="H140" s="23"/>
      <c r="I140" s="14"/>
      <c r="J140" s="25">
        <f t="shared" si="12"/>
        <v>37650</v>
      </c>
      <c r="K140" s="10">
        <f t="shared" si="13"/>
        <v>0</v>
      </c>
      <c r="L140" s="10"/>
      <c r="M140" s="29">
        <f t="shared" ref="M140:M144" si="15">SUM(J140:L140)</f>
        <v>37650</v>
      </c>
      <c r="N140" s="30">
        <f t="shared" si="14"/>
        <v>0</v>
      </c>
      <c r="O140" s="24"/>
      <c r="P140" s="8">
        <v>42734</v>
      </c>
      <c r="Q140" s="48">
        <v>42741</v>
      </c>
      <c r="R140" s="6"/>
    </row>
    <row r="141" spans="1:18" s="11" customFormat="1" x14ac:dyDescent="0.3">
      <c r="A141" s="15">
        <f>IF(OR(COUNTIF($B$8:B141,B141)=1, COUNTIF($C$8:C141,C141)=1),A140+1,A140)</f>
        <v>134</v>
      </c>
      <c r="B141" s="7" t="s">
        <v>274</v>
      </c>
      <c r="C141" s="8" t="s">
        <v>257</v>
      </c>
      <c r="D141" s="13">
        <v>42704</v>
      </c>
      <c r="E141" s="64">
        <f t="shared" si="11"/>
        <v>37650</v>
      </c>
      <c r="F141" s="9"/>
      <c r="G141" s="9">
        <v>37650</v>
      </c>
      <c r="H141" s="23"/>
      <c r="I141" s="14"/>
      <c r="J141" s="25">
        <f t="shared" si="12"/>
        <v>37650</v>
      </c>
      <c r="K141" s="10">
        <f t="shared" si="13"/>
        <v>0</v>
      </c>
      <c r="L141" s="10"/>
      <c r="M141" s="29">
        <f t="shared" si="15"/>
        <v>37650</v>
      </c>
      <c r="N141" s="30">
        <f t="shared" si="14"/>
        <v>0</v>
      </c>
      <c r="O141" s="24"/>
      <c r="P141" s="8">
        <v>42734</v>
      </c>
      <c r="Q141" s="48">
        <v>42741</v>
      </c>
      <c r="R141" s="6"/>
    </row>
    <row r="142" spans="1:18" s="11" customFormat="1" x14ac:dyDescent="0.3">
      <c r="A142" s="15">
        <f>IF(OR(COUNTIF($B$8:B142,B142)=1, COUNTIF($C$8:C142,C142)=1),A141+1,A141)</f>
        <v>135</v>
      </c>
      <c r="B142" s="7" t="s">
        <v>275</v>
      </c>
      <c r="C142" s="8" t="s">
        <v>258</v>
      </c>
      <c r="D142" s="13">
        <v>42704</v>
      </c>
      <c r="E142" s="64">
        <f t="shared" si="11"/>
        <v>37650</v>
      </c>
      <c r="F142" s="9"/>
      <c r="G142" s="9">
        <v>37650</v>
      </c>
      <c r="H142" s="23"/>
      <c r="I142" s="14"/>
      <c r="J142" s="25">
        <f t="shared" si="12"/>
        <v>37650</v>
      </c>
      <c r="K142" s="10">
        <f t="shared" si="13"/>
        <v>0</v>
      </c>
      <c r="L142" s="10"/>
      <c r="M142" s="29">
        <f t="shared" si="15"/>
        <v>37650</v>
      </c>
      <c r="N142" s="30">
        <f t="shared" si="14"/>
        <v>0</v>
      </c>
      <c r="O142" s="24"/>
      <c r="P142" s="8">
        <v>42734</v>
      </c>
      <c r="Q142" s="48">
        <v>42741</v>
      </c>
      <c r="R142" s="6"/>
    </row>
    <row r="143" spans="1:18" s="11" customFormat="1" x14ac:dyDescent="0.3">
      <c r="A143" s="15">
        <f>IF(OR(COUNTIF($B$8:B143,B143)=1, COUNTIF($C$8:C143,C143)=1),A142+1,A142)</f>
        <v>136</v>
      </c>
      <c r="B143" s="7" t="s">
        <v>276</v>
      </c>
      <c r="C143" s="8" t="s">
        <v>259</v>
      </c>
      <c r="D143" s="13">
        <v>42704</v>
      </c>
      <c r="E143" s="64">
        <f t="shared" si="11"/>
        <v>37650</v>
      </c>
      <c r="F143" s="9"/>
      <c r="G143" s="9">
        <v>37650</v>
      </c>
      <c r="H143" s="23"/>
      <c r="I143" s="14"/>
      <c r="J143" s="25">
        <f t="shared" si="12"/>
        <v>37650</v>
      </c>
      <c r="K143" s="10">
        <f t="shared" si="13"/>
        <v>0</v>
      </c>
      <c r="L143" s="10"/>
      <c r="M143" s="29">
        <f t="shared" si="15"/>
        <v>37650</v>
      </c>
      <c r="N143" s="30">
        <f t="shared" si="14"/>
        <v>0</v>
      </c>
      <c r="O143" s="24"/>
      <c r="P143" s="8">
        <v>42734</v>
      </c>
      <c r="Q143" s="48">
        <v>42741</v>
      </c>
      <c r="R143" s="6"/>
    </row>
    <row r="144" spans="1:18" s="11" customFormat="1" x14ac:dyDescent="0.3">
      <c r="A144" s="15">
        <f>IF(OR(COUNTIF($B$8:B144,B144)=1, COUNTIF($C$8:C144,C144)=1),A143+1,A143)</f>
        <v>137</v>
      </c>
      <c r="B144" s="7" t="s">
        <v>277</v>
      </c>
      <c r="C144" s="8" t="s">
        <v>260</v>
      </c>
      <c r="D144" s="13">
        <v>42704</v>
      </c>
      <c r="E144" s="64">
        <f t="shared" si="11"/>
        <v>37650</v>
      </c>
      <c r="F144" s="9"/>
      <c r="G144" s="9">
        <v>37650</v>
      </c>
      <c r="H144" s="23"/>
      <c r="I144" s="14"/>
      <c r="J144" s="25">
        <f t="shared" si="12"/>
        <v>37650</v>
      </c>
      <c r="K144" s="10">
        <f t="shared" si="13"/>
        <v>0</v>
      </c>
      <c r="L144" s="10"/>
      <c r="M144" s="29">
        <f t="shared" si="15"/>
        <v>37650</v>
      </c>
      <c r="N144" s="30">
        <f t="shared" si="14"/>
        <v>0</v>
      </c>
      <c r="O144" s="24"/>
      <c r="P144" s="8">
        <v>42734</v>
      </c>
      <c r="Q144" s="48">
        <v>42741</v>
      </c>
      <c r="R144" s="6"/>
    </row>
    <row r="145" spans="1:18" s="26" customFormat="1" ht="35.25" customHeight="1" x14ac:dyDescent="0.3">
      <c r="A145" s="97" t="str">
        <f>"총"&amp;A144&amp;"명"</f>
        <v>총137명</v>
      </c>
      <c r="B145" s="112"/>
      <c r="C145" s="112"/>
      <c r="D145" s="113"/>
      <c r="E145" s="41">
        <f>SUM(E8:E144)</f>
        <v>5231590</v>
      </c>
      <c r="F145" s="28"/>
      <c r="G145" s="42">
        <f>SUM(G2:G144)</f>
        <v>5072260</v>
      </c>
      <c r="H145" s="44">
        <f>SUM(H2:H144)</f>
        <v>159330</v>
      </c>
      <c r="I145" s="14"/>
      <c r="J145" s="42">
        <f>SUM(J2:J144)</f>
        <v>5072260</v>
      </c>
      <c r="K145" s="42">
        <f>SUM(K2:K144)</f>
        <v>159330</v>
      </c>
      <c r="L145" s="39">
        <f>SUM(L2:L144)</f>
        <v>0</v>
      </c>
      <c r="M145" s="43">
        <f>SUM(M8:M144)</f>
        <v>5193940</v>
      </c>
      <c r="N145" s="40">
        <f>SUM(N8:N144)</f>
        <v>-37650</v>
      </c>
      <c r="O145" s="28"/>
      <c r="P145" s="2"/>
      <c r="Q145" s="2"/>
      <c r="R145" s="28"/>
    </row>
    <row r="146" spans="1:18" s="11" customFormat="1" x14ac:dyDescent="0.3">
      <c r="A146" s="19"/>
      <c r="B146" s="16"/>
      <c r="C146" s="19"/>
      <c r="D146" s="19"/>
      <c r="E146" s="18"/>
      <c r="F146" s="20"/>
      <c r="G146" s="20"/>
      <c r="H146" s="18"/>
      <c r="I146" s="18"/>
      <c r="J146" s="17"/>
      <c r="K146" s="17"/>
      <c r="L146" s="17"/>
      <c r="M146" s="17"/>
      <c r="N146" s="18"/>
      <c r="O146" s="18"/>
      <c r="P146" s="19"/>
      <c r="Q146" s="19"/>
    </row>
    <row r="147" spans="1:18" s="11" customFormat="1" x14ac:dyDescent="0.3">
      <c r="A147" s="19"/>
      <c r="B147" s="16"/>
      <c r="C147" s="19"/>
      <c r="D147" s="19"/>
      <c r="E147" s="18"/>
      <c r="F147" s="20"/>
      <c r="G147" s="20"/>
      <c r="H147" s="18"/>
      <c r="I147" s="18"/>
      <c r="J147" s="17"/>
      <c r="K147" s="17"/>
      <c r="L147" s="17"/>
      <c r="M147" s="17"/>
      <c r="N147" s="18"/>
      <c r="O147" s="18"/>
      <c r="P147" s="19"/>
      <c r="Q147" s="19"/>
    </row>
    <row r="148" spans="1:18" s="11" customFormat="1" x14ac:dyDescent="0.3">
      <c r="A148" s="19"/>
      <c r="B148" s="16"/>
      <c r="C148" s="19"/>
      <c r="D148" s="19"/>
      <c r="E148" s="18"/>
      <c r="F148" s="20"/>
      <c r="G148" s="20"/>
      <c r="H148" s="18"/>
      <c r="I148" s="18"/>
      <c r="J148" s="17"/>
      <c r="K148" s="17"/>
      <c r="L148" s="17"/>
      <c r="M148" s="17"/>
      <c r="N148" s="18"/>
      <c r="O148" s="18"/>
      <c r="P148" s="19"/>
      <c r="Q148" s="19"/>
    </row>
    <row r="149" spans="1:18" s="11" customFormat="1" x14ac:dyDescent="0.3">
      <c r="A149" s="19"/>
      <c r="B149" s="16"/>
      <c r="C149" s="19"/>
      <c r="D149" s="19"/>
      <c r="E149" s="18"/>
      <c r="F149" s="20"/>
      <c r="G149" s="20"/>
      <c r="H149" s="18"/>
      <c r="I149" s="18"/>
      <c r="J149" s="17"/>
      <c r="K149" s="17"/>
      <c r="L149" s="17"/>
      <c r="M149" s="17"/>
      <c r="N149" s="18"/>
      <c r="O149" s="18"/>
      <c r="P149" s="19"/>
      <c r="Q149" s="19"/>
    </row>
    <row r="150" spans="1:18" s="11" customFormat="1" x14ac:dyDescent="0.3">
      <c r="A150" s="19"/>
      <c r="B150" s="16"/>
      <c r="C150" s="19"/>
      <c r="D150" s="19"/>
      <c r="E150" s="18"/>
      <c r="F150" s="20"/>
      <c r="G150" s="20"/>
      <c r="H150" s="18"/>
      <c r="I150" s="18"/>
      <c r="J150" s="17"/>
      <c r="K150" s="17"/>
      <c r="L150" s="17"/>
      <c r="M150" s="17"/>
      <c r="N150" s="18"/>
      <c r="O150" s="18"/>
      <c r="P150" s="19"/>
      <c r="Q150" s="19"/>
    </row>
    <row r="151" spans="1:18" s="11" customFormat="1" x14ac:dyDescent="0.3">
      <c r="A151" s="19"/>
      <c r="B151" s="16"/>
      <c r="C151" s="19"/>
      <c r="D151" s="19"/>
      <c r="E151" s="18"/>
      <c r="F151" s="20"/>
      <c r="G151" s="20"/>
      <c r="H151" s="18"/>
      <c r="I151" s="18"/>
      <c r="J151" s="17"/>
      <c r="K151" s="17"/>
      <c r="L151" s="17"/>
      <c r="M151" s="17"/>
      <c r="N151" s="18"/>
      <c r="O151" s="18"/>
      <c r="P151" s="19"/>
      <c r="Q151" s="19"/>
    </row>
    <row r="152" spans="1:18" s="11" customFormat="1" x14ac:dyDescent="0.3">
      <c r="A152" s="19"/>
      <c r="B152" s="16"/>
      <c r="C152" s="19"/>
      <c r="D152" s="19"/>
      <c r="E152" s="18"/>
      <c r="F152" s="20"/>
      <c r="G152" s="20"/>
      <c r="H152" s="18"/>
      <c r="I152" s="18"/>
      <c r="J152" s="17"/>
      <c r="K152" s="17"/>
      <c r="L152" s="17"/>
      <c r="M152" s="17"/>
      <c r="N152" s="18"/>
      <c r="O152" s="18"/>
      <c r="P152" s="19"/>
      <c r="Q152" s="19"/>
    </row>
    <row r="153" spans="1:18" s="11" customFormat="1" x14ac:dyDescent="0.3">
      <c r="A153" s="19"/>
      <c r="B153" s="16"/>
      <c r="C153" s="19"/>
      <c r="D153" s="19"/>
      <c r="E153" s="18"/>
      <c r="F153" s="20"/>
      <c r="G153" s="20"/>
      <c r="H153" s="18"/>
      <c r="I153" s="18"/>
      <c r="J153" s="17"/>
      <c r="K153" s="17"/>
      <c r="L153" s="17"/>
      <c r="M153" s="17"/>
      <c r="N153" s="18"/>
      <c r="O153" s="18"/>
      <c r="P153" s="19"/>
      <c r="Q153" s="19"/>
    </row>
    <row r="154" spans="1:18" s="11" customFormat="1" x14ac:dyDescent="0.3">
      <c r="A154" s="19"/>
      <c r="B154" s="16"/>
      <c r="C154" s="19"/>
      <c r="D154" s="19"/>
      <c r="E154" s="18"/>
      <c r="F154" s="20"/>
      <c r="G154" s="20"/>
      <c r="H154" s="18"/>
      <c r="I154" s="18"/>
      <c r="J154" s="17"/>
      <c r="K154" s="17"/>
      <c r="L154" s="17"/>
      <c r="M154" s="17"/>
      <c r="N154" s="18"/>
      <c r="O154" s="18"/>
      <c r="P154" s="19"/>
      <c r="Q154" s="19"/>
    </row>
    <row r="155" spans="1:18" s="11" customFormat="1" x14ac:dyDescent="0.3">
      <c r="A155" s="19"/>
      <c r="B155" s="16"/>
      <c r="C155" s="19"/>
      <c r="D155" s="19"/>
      <c r="E155" s="18"/>
      <c r="F155" s="20"/>
      <c r="G155" s="20"/>
      <c r="H155" s="18"/>
      <c r="I155" s="18"/>
      <c r="J155" s="17"/>
      <c r="K155" s="17"/>
      <c r="L155" s="17"/>
      <c r="M155" s="17"/>
      <c r="N155" s="18"/>
      <c r="O155" s="18"/>
      <c r="P155" s="19"/>
      <c r="Q155" s="19"/>
    </row>
    <row r="156" spans="1:18" s="11" customFormat="1" x14ac:dyDescent="0.3">
      <c r="A156" s="19"/>
      <c r="B156" s="16"/>
      <c r="C156" s="19"/>
      <c r="D156" s="19"/>
      <c r="E156" s="18"/>
      <c r="F156" s="20"/>
      <c r="G156" s="20"/>
      <c r="H156" s="18"/>
      <c r="I156" s="18"/>
      <c r="J156" s="17"/>
      <c r="K156" s="17"/>
      <c r="L156" s="17"/>
      <c r="M156" s="17"/>
      <c r="N156" s="18"/>
      <c r="O156" s="18"/>
      <c r="P156" s="19"/>
      <c r="Q156" s="19"/>
    </row>
    <row r="157" spans="1:18" s="11" customFormat="1" x14ac:dyDescent="0.3">
      <c r="A157" s="19"/>
      <c r="B157" s="16"/>
      <c r="C157" s="19"/>
      <c r="D157" s="19"/>
      <c r="E157" s="18"/>
      <c r="F157" s="20"/>
      <c r="G157" s="20"/>
      <c r="H157" s="18"/>
      <c r="I157" s="18"/>
      <c r="J157" s="17"/>
      <c r="K157" s="17"/>
      <c r="L157" s="17"/>
      <c r="M157" s="17"/>
      <c r="N157" s="18"/>
      <c r="O157" s="18"/>
      <c r="P157" s="19"/>
      <c r="Q157" s="19"/>
    </row>
    <row r="158" spans="1:18" s="11" customFormat="1" x14ac:dyDescent="0.3">
      <c r="A158" s="19"/>
      <c r="B158" s="16"/>
      <c r="C158" s="19"/>
      <c r="D158" s="19"/>
      <c r="E158" s="18"/>
      <c r="F158" s="20"/>
      <c r="G158" s="20"/>
      <c r="H158" s="18"/>
      <c r="I158" s="18"/>
      <c r="J158" s="17"/>
      <c r="K158" s="17"/>
      <c r="L158" s="17"/>
      <c r="M158" s="17"/>
      <c r="N158" s="18"/>
      <c r="O158" s="18"/>
      <c r="P158" s="19"/>
      <c r="Q158" s="19"/>
    </row>
    <row r="159" spans="1:18" s="11" customFormat="1" x14ac:dyDescent="0.3">
      <c r="A159" s="19"/>
      <c r="B159" s="16"/>
      <c r="C159" s="19"/>
      <c r="D159" s="19"/>
      <c r="E159" s="18"/>
      <c r="F159" s="20"/>
      <c r="G159" s="20"/>
      <c r="H159" s="18"/>
      <c r="I159" s="18"/>
      <c r="J159" s="17"/>
      <c r="K159" s="17"/>
      <c r="L159" s="17"/>
      <c r="M159" s="17"/>
      <c r="N159" s="18"/>
      <c r="O159" s="18"/>
      <c r="P159" s="19"/>
      <c r="Q159" s="19"/>
    </row>
    <row r="160" spans="1:18" s="11" customFormat="1" x14ac:dyDescent="0.3">
      <c r="A160" s="19"/>
      <c r="B160" s="16"/>
      <c r="C160" s="19"/>
      <c r="D160" s="19"/>
      <c r="E160" s="18"/>
      <c r="F160" s="20"/>
      <c r="G160" s="20"/>
      <c r="H160" s="18"/>
      <c r="I160" s="18"/>
      <c r="J160" s="17"/>
      <c r="K160" s="17"/>
      <c r="L160" s="17"/>
      <c r="M160" s="17"/>
      <c r="N160" s="18"/>
      <c r="O160" s="18"/>
      <c r="P160" s="19"/>
      <c r="Q160" s="19"/>
    </row>
    <row r="161" spans="1:17" s="11" customFormat="1" x14ac:dyDescent="0.3">
      <c r="A161" s="19"/>
      <c r="B161" s="16"/>
      <c r="C161" s="19"/>
      <c r="D161" s="19"/>
      <c r="E161" s="18"/>
      <c r="F161" s="20"/>
      <c r="G161" s="20"/>
      <c r="H161" s="18"/>
      <c r="I161" s="18"/>
      <c r="J161" s="17"/>
      <c r="K161" s="17"/>
      <c r="L161" s="17"/>
      <c r="M161" s="17"/>
      <c r="N161" s="18"/>
      <c r="O161" s="18"/>
      <c r="P161" s="19"/>
      <c r="Q161" s="19"/>
    </row>
    <row r="162" spans="1:17" s="11" customFormat="1" x14ac:dyDescent="0.3">
      <c r="A162" s="19"/>
      <c r="B162" s="16"/>
      <c r="C162" s="19"/>
      <c r="D162" s="19"/>
      <c r="E162" s="18"/>
      <c r="F162" s="20"/>
      <c r="G162" s="20"/>
      <c r="H162" s="18"/>
      <c r="I162" s="18"/>
      <c r="J162" s="17"/>
      <c r="K162" s="17"/>
      <c r="L162" s="17"/>
      <c r="M162" s="17"/>
      <c r="N162" s="18"/>
      <c r="O162" s="18"/>
      <c r="P162" s="19"/>
      <c r="Q162" s="19"/>
    </row>
    <row r="163" spans="1:17" s="11" customFormat="1" x14ac:dyDescent="0.3">
      <c r="A163" s="19"/>
      <c r="B163" s="16"/>
      <c r="C163" s="19"/>
      <c r="D163" s="19"/>
      <c r="E163" s="18"/>
      <c r="F163" s="20"/>
      <c r="G163" s="20"/>
      <c r="H163" s="18"/>
      <c r="I163" s="18"/>
      <c r="J163" s="17"/>
      <c r="K163" s="17"/>
      <c r="L163" s="17"/>
      <c r="M163" s="17"/>
      <c r="N163" s="18"/>
      <c r="O163" s="18"/>
      <c r="P163" s="19"/>
      <c r="Q163" s="19"/>
    </row>
    <row r="164" spans="1:17" s="11" customFormat="1" x14ac:dyDescent="0.3">
      <c r="A164" s="19"/>
      <c r="B164" s="16"/>
      <c r="C164" s="19"/>
      <c r="D164" s="19"/>
      <c r="E164" s="18"/>
      <c r="F164" s="20"/>
      <c r="G164" s="20"/>
      <c r="H164" s="18"/>
      <c r="I164" s="18"/>
      <c r="J164" s="17"/>
      <c r="K164" s="17"/>
      <c r="L164" s="17"/>
      <c r="M164" s="17"/>
      <c r="N164" s="18"/>
      <c r="O164" s="18"/>
      <c r="P164" s="19"/>
      <c r="Q164" s="19"/>
    </row>
    <row r="165" spans="1:17" s="11" customFormat="1" x14ac:dyDescent="0.3">
      <c r="A165" s="19"/>
      <c r="B165" s="16"/>
      <c r="C165" s="19"/>
      <c r="D165" s="19"/>
      <c r="E165" s="18"/>
      <c r="F165" s="20"/>
      <c r="G165" s="20"/>
      <c r="H165" s="18"/>
      <c r="I165" s="18"/>
      <c r="J165" s="17"/>
      <c r="K165" s="17"/>
      <c r="L165" s="17"/>
      <c r="M165" s="17"/>
      <c r="N165" s="18"/>
      <c r="O165" s="18"/>
      <c r="P165" s="19"/>
      <c r="Q165" s="19"/>
    </row>
    <row r="166" spans="1:17" s="11" customFormat="1" x14ac:dyDescent="0.3">
      <c r="A166" s="19"/>
      <c r="B166" s="16"/>
      <c r="C166" s="19"/>
      <c r="D166" s="19"/>
      <c r="E166" s="18"/>
      <c r="F166" s="20"/>
      <c r="G166" s="20"/>
      <c r="H166" s="18"/>
      <c r="I166" s="18"/>
      <c r="J166" s="17"/>
      <c r="K166" s="17"/>
      <c r="L166" s="17"/>
      <c r="M166" s="17"/>
      <c r="N166" s="18"/>
      <c r="O166" s="18"/>
      <c r="P166" s="19"/>
      <c r="Q166" s="19"/>
    </row>
    <row r="167" spans="1:17" s="11" customFormat="1" x14ac:dyDescent="0.3">
      <c r="A167" s="19"/>
      <c r="B167" s="16"/>
      <c r="C167" s="19"/>
      <c r="D167" s="19"/>
      <c r="E167" s="18"/>
      <c r="F167" s="20"/>
      <c r="G167" s="20"/>
      <c r="H167" s="18"/>
      <c r="I167" s="18"/>
      <c r="J167" s="17"/>
      <c r="K167" s="17"/>
      <c r="L167" s="17"/>
      <c r="M167" s="17"/>
      <c r="N167" s="18"/>
      <c r="O167" s="18"/>
      <c r="P167" s="19"/>
      <c r="Q167" s="19"/>
    </row>
    <row r="168" spans="1:17" s="11" customFormat="1" x14ac:dyDescent="0.3">
      <c r="A168" s="19"/>
      <c r="B168" s="16"/>
      <c r="C168" s="19"/>
      <c r="D168" s="19"/>
      <c r="E168" s="18"/>
      <c r="F168" s="20"/>
      <c r="G168" s="20"/>
      <c r="H168" s="18"/>
      <c r="I168" s="18"/>
      <c r="J168" s="17"/>
      <c r="K168" s="17"/>
      <c r="L168" s="17"/>
      <c r="M168" s="17"/>
      <c r="N168" s="18"/>
      <c r="O168" s="18"/>
      <c r="P168" s="19"/>
      <c r="Q168" s="19"/>
    </row>
    <row r="169" spans="1:17" s="11" customFormat="1" x14ac:dyDescent="0.3">
      <c r="A169" s="19"/>
      <c r="B169" s="16"/>
      <c r="C169" s="19"/>
      <c r="D169" s="19"/>
      <c r="E169" s="18"/>
      <c r="F169" s="20"/>
      <c r="G169" s="20"/>
      <c r="H169" s="18"/>
      <c r="I169" s="18"/>
      <c r="J169" s="17"/>
      <c r="K169" s="17"/>
      <c r="L169" s="17"/>
      <c r="M169" s="17"/>
      <c r="N169" s="18"/>
      <c r="O169" s="18"/>
      <c r="P169" s="19"/>
      <c r="Q169" s="19"/>
    </row>
    <row r="170" spans="1:17" s="11" customFormat="1" x14ac:dyDescent="0.3">
      <c r="A170" s="19"/>
      <c r="B170" s="16"/>
      <c r="C170" s="19"/>
      <c r="D170" s="19"/>
      <c r="E170" s="18"/>
      <c r="F170" s="20"/>
      <c r="G170" s="20"/>
      <c r="H170" s="18"/>
      <c r="I170" s="18"/>
      <c r="J170" s="17"/>
      <c r="K170" s="17"/>
      <c r="L170" s="17"/>
      <c r="M170" s="17"/>
      <c r="N170" s="18"/>
      <c r="O170" s="18"/>
      <c r="P170" s="19"/>
      <c r="Q170" s="19"/>
    </row>
    <row r="171" spans="1:17" s="11" customFormat="1" x14ac:dyDescent="0.3">
      <c r="A171" s="19"/>
      <c r="B171" s="16"/>
      <c r="C171" s="19"/>
      <c r="D171" s="19"/>
      <c r="E171" s="18"/>
      <c r="F171" s="20"/>
      <c r="G171" s="20"/>
      <c r="H171" s="18"/>
      <c r="I171" s="18"/>
      <c r="J171" s="17"/>
      <c r="K171" s="17"/>
      <c r="L171" s="17"/>
      <c r="M171" s="17"/>
      <c r="N171" s="18"/>
      <c r="O171" s="18"/>
      <c r="P171" s="19"/>
      <c r="Q171" s="19"/>
    </row>
    <row r="172" spans="1:17" s="11" customFormat="1" x14ac:dyDescent="0.3">
      <c r="A172" s="19"/>
      <c r="B172" s="16"/>
      <c r="C172" s="19"/>
      <c r="D172" s="19"/>
      <c r="E172" s="18"/>
      <c r="F172" s="20"/>
      <c r="G172" s="20"/>
      <c r="H172" s="18"/>
      <c r="I172" s="18"/>
      <c r="J172" s="17"/>
      <c r="K172" s="17"/>
      <c r="L172" s="17"/>
      <c r="M172" s="17"/>
      <c r="N172" s="18"/>
      <c r="O172" s="18"/>
      <c r="P172" s="19"/>
      <c r="Q172" s="19"/>
    </row>
    <row r="173" spans="1:17" s="11" customFormat="1" x14ac:dyDescent="0.3">
      <c r="A173" s="19"/>
      <c r="B173" s="16"/>
      <c r="C173" s="19"/>
      <c r="D173" s="19"/>
      <c r="E173" s="18"/>
      <c r="F173" s="20"/>
      <c r="G173" s="20"/>
      <c r="H173" s="18"/>
      <c r="I173" s="18"/>
      <c r="J173" s="17"/>
      <c r="K173" s="17"/>
      <c r="L173" s="17"/>
      <c r="M173" s="17"/>
      <c r="N173" s="18"/>
      <c r="O173" s="18"/>
      <c r="P173" s="19"/>
      <c r="Q173" s="19"/>
    </row>
    <row r="174" spans="1:17" s="11" customFormat="1" x14ac:dyDescent="0.3">
      <c r="A174" s="19"/>
      <c r="B174" s="16"/>
      <c r="C174" s="19"/>
      <c r="D174" s="19"/>
      <c r="E174" s="18"/>
      <c r="F174" s="20"/>
      <c r="G174" s="20"/>
      <c r="H174" s="18"/>
      <c r="I174" s="18"/>
      <c r="J174" s="17"/>
      <c r="K174" s="17"/>
      <c r="L174" s="17"/>
      <c r="M174" s="17"/>
      <c r="N174" s="18"/>
      <c r="O174" s="18"/>
      <c r="P174" s="19"/>
      <c r="Q174" s="19"/>
    </row>
    <row r="175" spans="1:17" s="11" customFormat="1" x14ac:dyDescent="0.3">
      <c r="A175" s="19"/>
      <c r="B175" s="16"/>
      <c r="C175" s="19"/>
      <c r="D175" s="19"/>
      <c r="E175" s="18"/>
      <c r="F175" s="20"/>
      <c r="G175" s="20"/>
      <c r="H175" s="18"/>
      <c r="I175" s="18"/>
      <c r="J175" s="17"/>
      <c r="K175" s="17"/>
      <c r="L175" s="17"/>
      <c r="M175" s="17"/>
      <c r="N175" s="18"/>
      <c r="O175" s="18"/>
      <c r="P175" s="19"/>
      <c r="Q175" s="19"/>
    </row>
    <row r="176" spans="1:17" s="11" customFormat="1" x14ac:dyDescent="0.3">
      <c r="A176" s="19"/>
      <c r="B176" s="16"/>
      <c r="C176" s="19"/>
      <c r="D176" s="19"/>
      <c r="E176" s="18"/>
      <c r="F176" s="20"/>
      <c r="G176" s="20"/>
      <c r="H176" s="18"/>
      <c r="I176" s="18"/>
      <c r="J176" s="17"/>
      <c r="K176" s="17"/>
      <c r="L176" s="17"/>
      <c r="M176" s="17"/>
      <c r="N176" s="18"/>
      <c r="O176" s="18"/>
      <c r="P176" s="19"/>
      <c r="Q176" s="19"/>
    </row>
    <row r="177" spans="1:17" s="11" customFormat="1" x14ac:dyDescent="0.3">
      <c r="A177" s="19"/>
      <c r="B177" s="16"/>
      <c r="C177" s="19"/>
      <c r="D177" s="19"/>
      <c r="E177" s="18"/>
      <c r="F177" s="20"/>
      <c r="G177" s="20"/>
      <c r="H177" s="18"/>
      <c r="I177" s="18"/>
      <c r="J177" s="17"/>
      <c r="K177" s="17"/>
      <c r="L177" s="17"/>
      <c r="M177" s="17"/>
      <c r="N177" s="18"/>
      <c r="O177" s="18"/>
      <c r="P177" s="19"/>
      <c r="Q177" s="19"/>
    </row>
    <row r="178" spans="1:17" s="11" customFormat="1" x14ac:dyDescent="0.3">
      <c r="A178" s="19"/>
      <c r="B178" s="16"/>
      <c r="C178" s="19"/>
      <c r="D178" s="19"/>
      <c r="E178" s="18"/>
      <c r="F178" s="20"/>
      <c r="G178" s="20"/>
      <c r="H178" s="18"/>
      <c r="I178" s="18"/>
      <c r="J178" s="17"/>
      <c r="K178" s="17"/>
      <c r="L178" s="17"/>
      <c r="M178" s="17"/>
      <c r="N178" s="18"/>
      <c r="O178" s="18"/>
      <c r="P178" s="19"/>
      <c r="Q178" s="19"/>
    </row>
    <row r="179" spans="1:17" s="11" customFormat="1" x14ac:dyDescent="0.3">
      <c r="A179" s="19"/>
      <c r="B179" s="16"/>
      <c r="C179" s="19"/>
      <c r="D179" s="19"/>
      <c r="E179" s="18"/>
      <c r="F179" s="20"/>
      <c r="G179" s="20"/>
      <c r="H179" s="18"/>
      <c r="I179" s="18"/>
      <c r="J179" s="17"/>
      <c r="K179" s="17"/>
      <c r="L179" s="17"/>
      <c r="M179" s="17"/>
      <c r="N179" s="18"/>
      <c r="O179" s="18"/>
      <c r="P179" s="19"/>
      <c r="Q179" s="19"/>
    </row>
    <row r="180" spans="1:17" s="11" customFormat="1" x14ac:dyDescent="0.3">
      <c r="A180" s="19"/>
      <c r="B180" s="16"/>
      <c r="C180" s="19"/>
      <c r="D180" s="19"/>
      <c r="E180" s="18"/>
      <c r="F180" s="20"/>
      <c r="G180" s="20"/>
      <c r="H180" s="18"/>
      <c r="I180" s="18"/>
      <c r="J180" s="17"/>
      <c r="K180" s="17"/>
      <c r="L180" s="17"/>
      <c r="M180" s="17"/>
      <c r="N180" s="18"/>
      <c r="O180" s="18"/>
      <c r="P180" s="19"/>
      <c r="Q180" s="19"/>
    </row>
    <row r="181" spans="1:17" s="11" customFormat="1" x14ac:dyDescent="0.3">
      <c r="A181" s="19"/>
      <c r="B181" s="16"/>
      <c r="C181" s="19"/>
      <c r="D181" s="19"/>
      <c r="E181" s="18"/>
      <c r="F181" s="20"/>
      <c r="G181" s="20"/>
      <c r="H181" s="18"/>
      <c r="I181" s="18"/>
      <c r="J181" s="17"/>
      <c r="K181" s="17"/>
      <c r="L181" s="17"/>
      <c r="M181" s="17"/>
      <c r="N181" s="18"/>
      <c r="O181" s="18"/>
      <c r="P181" s="19"/>
      <c r="Q181" s="19"/>
    </row>
    <row r="182" spans="1:17" s="11" customFormat="1" x14ac:dyDescent="0.3">
      <c r="A182" s="19"/>
      <c r="B182" s="16"/>
      <c r="C182" s="19"/>
      <c r="D182" s="19"/>
      <c r="E182" s="18"/>
      <c r="F182" s="20"/>
      <c r="G182" s="20"/>
      <c r="H182" s="18"/>
      <c r="I182" s="18"/>
      <c r="J182" s="17"/>
      <c r="K182" s="17"/>
      <c r="L182" s="17"/>
      <c r="M182" s="17"/>
      <c r="N182" s="18"/>
      <c r="O182" s="18"/>
      <c r="P182" s="19"/>
      <c r="Q182" s="19"/>
    </row>
    <row r="183" spans="1:17" s="11" customFormat="1" x14ac:dyDescent="0.3">
      <c r="A183" s="19"/>
      <c r="B183" s="16"/>
      <c r="C183" s="19"/>
      <c r="D183" s="19"/>
      <c r="E183" s="18"/>
      <c r="F183" s="20"/>
      <c r="G183" s="20"/>
      <c r="H183" s="18"/>
      <c r="I183" s="18"/>
      <c r="J183" s="17"/>
      <c r="K183" s="17"/>
      <c r="L183" s="17"/>
      <c r="M183" s="17"/>
      <c r="N183" s="18"/>
      <c r="O183" s="18"/>
      <c r="P183" s="19"/>
      <c r="Q183" s="19"/>
    </row>
    <row r="184" spans="1:17" s="11" customFormat="1" x14ac:dyDescent="0.3">
      <c r="A184" s="19"/>
      <c r="B184" s="16"/>
      <c r="C184" s="19"/>
      <c r="D184" s="19"/>
      <c r="E184" s="18"/>
      <c r="F184" s="20"/>
      <c r="G184" s="20"/>
      <c r="H184" s="18"/>
      <c r="I184" s="18"/>
      <c r="J184" s="17"/>
      <c r="K184" s="17"/>
      <c r="L184" s="17"/>
      <c r="M184" s="17"/>
      <c r="N184" s="18"/>
      <c r="O184" s="18"/>
      <c r="P184" s="19"/>
      <c r="Q184" s="19"/>
    </row>
    <row r="185" spans="1:17" s="11" customFormat="1" x14ac:dyDescent="0.3">
      <c r="A185" s="19"/>
      <c r="B185" s="16"/>
      <c r="C185" s="19"/>
      <c r="D185" s="19"/>
      <c r="E185" s="18"/>
      <c r="F185" s="20"/>
      <c r="G185" s="20"/>
      <c r="H185" s="18"/>
      <c r="I185" s="18"/>
      <c r="J185" s="17"/>
      <c r="K185" s="17"/>
      <c r="L185" s="17"/>
      <c r="M185" s="17"/>
      <c r="N185" s="18"/>
      <c r="O185" s="18"/>
      <c r="P185" s="19"/>
      <c r="Q185" s="19"/>
    </row>
    <row r="186" spans="1:17" s="11" customFormat="1" x14ac:dyDescent="0.3">
      <c r="A186" s="19"/>
      <c r="B186" s="16"/>
      <c r="C186" s="19"/>
      <c r="D186" s="19"/>
      <c r="E186" s="18"/>
      <c r="F186" s="20"/>
      <c r="G186" s="20"/>
      <c r="H186" s="18"/>
      <c r="I186" s="18"/>
      <c r="J186" s="17"/>
      <c r="K186" s="17"/>
      <c r="L186" s="17"/>
      <c r="M186" s="17"/>
      <c r="N186" s="18"/>
      <c r="O186" s="18"/>
      <c r="P186" s="19"/>
      <c r="Q186" s="19"/>
    </row>
    <row r="187" spans="1:17" s="11" customFormat="1" x14ac:dyDescent="0.3">
      <c r="A187" s="19"/>
      <c r="B187" s="16"/>
      <c r="C187" s="19"/>
      <c r="D187" s="19"/>
      <c r="E187" s="18"/>
      <c r="F187" s="20"/>
      <c r="G187" s="20"/>
      <c r="H187" s="18"/>
      <c r="I187" s="18"/>
      <c r="J187" s="17"/>
      <c r="K187" s="17"/>
      <c r="L187" s="17"/>
      <c r="M187" s="17"/>
      <c r="N187" s="18"/>
      <c r="O187" s="18"/>
      <c r="P187" s="19"/>
      <c r="Q187" s="19"/>
    </row>
    <row r="188" spans="1:17" s="11" customFormat="1" x14ac:dyDescent="0.3">
      <c r="A188" s="19"/>
      <c r="B188" s="16"/>
      <c r="C188" s="19"/>
      <c r="D188" s="19"/>
      <c r="E188" s="18"/>
      <c r="F188" s="20"/>
      <c r="G188" s="20"/>
      <c r="H188" s="18"/>
      <c r="I188" s="18"/>
      <c r="J188" s="17"/>
      <c r="K188" s="17"/>
      <c r="L188" s="17"/>
      <c r="M188" s="17"/>
      <c r="N188" s="18"/>
      <c r="O188" s="18"/>
      <c r="P188" s="19"/>
      <c r="Q188" s="19"/>
    </row>
    <row r="189" spans="1:17" s="11" customFormat="1" x14ac:dyDescent="0.3">
      <c r="A189" s="19"/>
      <c r="B189" s="16"/>
      <c r="C189" s="19"/>
      <c r="D189" s="19"/>
      <c r="E189" s="18"/>
      <c r="F189" s="20"/>
      <c r="G189" s="20"/>
      <c r="H189" s="18"/>
      <c r="I189" s="18"/>
      <c r="J189" s="17"/>
      <c r="K189" s="17"/>
      <c r="L189" s="17"/>
      <c r="M189" s="17"/>
      <c r="N189" s="18"/>
      <c r="O189" s="18"/>
      <c r="P189" s="19"/>
      <c r="Q189" s="19"/>
    </row>
    <row r="190" spans="1:17" s="11" customFormat="1" x14ac:dyDescent="0.3">
      <c r="A190" s="19"/>
      <c r="B190" s="16"/>
      <c r="C190" s="19"/>
      <c r="D190" s="19"/>
      <c r="E190" s="18"/>
      <c r="F190" s="20"/>
      <c r="G190" s="20"/>
      <c r="H190" s="18"/>
      <c r="I190" s="18"/>
      <c r="J190" s="17"/>
      <c r="K190" s="17"/>
      <c r="L190" s="17"/>
      <c r="M190" s="17"/>
      <c r="N190" s="18"/>
      <c r="O190" s="18"/>
      <c r="P190" s="19"/>
      <c r="Q190" s="19"/>
    </row>
    <row r="191" spans="1:17" s="11" customFormat="1" x14ac:dyDescent="0.3">
      <c r="A191" s="19"/>
      <c r="B191" s="16"/>
      <c r="C191" s="19"/>
      <c r="D191" s="19"/>
      <c r="E191" s="18"/>
      <c r="F191" s="20"/>
      <c r="G191" s="20"/>
      <c r="H191" s="18"/>
      <c r="I191" s="18"/>
      <c r="J191" s="17"/>
      <c r="K191" s="17"/>
      <c r="L191" s="17"/>
      <c r="M191" s="17"/>
      <c r="N191" s="18"/>
      <c r="O191" s="18"/>
      <c r="P191" s="19"/>
      <c r="Q191" s="19"/>
    </row>
    <row r="192" spans="1:17" s="11" customFormat="1" x14ac:dyDescent="0.3">
      <c r="A192" s="19"/>
      <c r="B192" s="16"/>
      <c r="C192" s="19"/>
      <c r="D192" s="19"/>
      <c r="E192" s="18"/>
      <c r="F192" s="20"/>
      <c r="G192" s="20"/>
      <c r="H192" s="18"/>
      <c r="I192" s="18"/>
      <c r="J192" s="17"/>
      <c r="K192" s="17"/>
      <c r="L192" s="17"/>
      <c r="M192" s="17"/>
      <c r="N192" s="18"/>
      <c r="O192" s="18"/>
      <c r="P192" s="19"/>
      <c r="Q192" s="19"/>
    </row>
    <row r="193" spans="1:17" s="11" customFormat="1" x14ac:dyDescent="0.3">
      <c r="A193" s="19"/>
      <c r="B193" s="16"/>
      <c r="C193" s="19"/>
      <c r="D193" s="19"/>
      <c r="E193" s="18"/>
      <c r="F193" s="20"/>
      <c r="G193" s="20"/>
      <c r="H193" s="18"/>
      <c r="I193" s="18"/>
      <c r="J193" s="17"/>
      <c r="K193" s="17"/>
      <c r="L193" s="17"/>
      <c r="M193" s="17"/>
      <c r="N193" s="18"/>
      <c r="O193" s="18"/>
      <c r="P193" s="19"/>
      <c r="Q193" s="19"/>
    </row>
    <row r="194" spans="1:17" s="11" customFormat="1" x14ac:dyDescent="0.3">
      <c r="A194" s="19"/>
      <c r="B194" s="16"/>
      <c r="C194" s="19"/>
      <c r="D194" s="19"/>
      <c r="E194" s="18"/>
      <c r="F194" s="20"/>
      <c r="G194" s="20"/>
      <c r="H194" s="18"/>
      <c r="I194" s="18"/>
      <c r="J194" s="17"/>
      <c r="K194" s="17"/>
      <c r="L194" s="17"/>
      <c r="M194" s="17"/>
      <c r="N194" s="18"/>
      <c r="O194" s="18"/>
      <c r="P194" s="19"/>
      <c r="Q194" s="19"/>
    </row>
    <row r="195" spans="1:17" s="11" customFormat="1" x14ac:dyDescent="0.3">
      <c r="A195" s="19"/>
      <c r="B195" s="16"/>
      <c r="C195" s="19"/>
      <c r="D195" s="19"/>
      <c r="E195" s="18"/>
      <c r="F195" s="20"/>
      <c r="G195" s="20"/>
      <c r="H195" s="18"/>
      <c r="I195" s="18"/>
      <c r="J195" s="17"/>
      <c r="K195" s="17"/>
      <c r="L195" s="17"/>
      <c r="M195" s="17"/>
      <c r="N195" s="18"/>
      <c r="O195" s="18"/>
      <c r="P195" s="19"/>
      <c r="Q195" s="19"/>
    </row>
    <row r="196" spans="1:17" s="11" customFormat="1" x14ac:dyDescent="0.3">
      <c r="A196" s="19"/>
      <c r="B196" s="16"/>
      <c r="C196" s="19"/>
      <c r="D196" s="19"/>
      <c r="E196" s="18"/>
      <c r="F196" s="20"/>
      <c r="G196" s="20"/>
      <c r="H196" s="18"/>
      <c r="I196" s="18"/>
      <c r="J196" s="17"/>
      <c r="K196" s="17"/>
      <c r="L196" s="17"/>
      <c r="M196" s="17"/>
      <c r="N196" s="18"/>
      <c r="O196" s="18"/>
      <c r="P196" s="19"/>
      <c r="Q196" s="19"/>
    </row>
    <row r="197" spans="1:17" s="11" customFormat="1" x14ac:dyDescent="0.3">
      <c r="A197" s="19"/>
      <c r="B197" s="16"/>
      <c r="C197" s="19"/>
      <c r="D197" s="19"/>
      <c r="E197" s="18"/>
      <c r="F197" s="20"/>
      <c r="G197" s="20"/>
      <c r="H197" s="18"/>
      <c r="I197" s="18"/>
      <c r="J197" s="17"/>
      <c r="K197" s="17"/>
      <c r="L197" s="17"/>
      <c r="M197" s="17"/>
      <c r="N197" s="18"/>
      <c r="O197" s="18"/>
      <c r="P197" s="19"/>
      <c r="Q197" s="19"/>
    </row>
    <row r="198" spans="1:17" s="11" customFormat="1" x14ac:dyDescent="0.3">
      <c r="A198" s="19"/>
      <c r="B198" s="16"/>
      <c r="C198" s="19"/>
      <c r="D198" s="19"/>
      <c r="E198" s="18"/>
      <c r="F198" s="20"/>
      <c r="G198" s="20"/>
      <c r="H198" s="18"/>
      <c r="I198" s="18"/>
      <c r="J198" s="17"/>
      <c r="K198" s="17"/>
      <c r="L198" s="17"/>
      <c r="M198" s="17"/>
      <c r="N198" s="18"/>
      <c r="O198" s="18"/>
      <c r="P198" s="19"/>
      <c r="Q198" s="19"/>
    </row>
    <row r="199" spans="1:17" s="11" customFormat="1" x14ac:dyDescent="0.3">
      <c r="A199" s="19"/>
      <c r="B199" s="16"/>
      <c r="C199" s="19"/>
      <c r="D199" s="19"/>
      <c r="E199" s="18"/>
      <c r="F199" s="20"/>
      <c r="G199" s="20"/>
      <c r="H199" s="18"/>
      <c r="I199" s="18"/>
      <c r="J199" s="17"/>
      <c r="K199" s="17"/>
      <c r="L199" s="17"/>
      <c r="M199" s="17"/>
      <c r="N199" s="18"/>
      <c r="O199" s="18"/>
      <c r="P199" s="19"/>
      <c r="Q199" s="19"/>
    </row>
    <row r="200" spans="1:17" s="11" customFormat="1" x14ac:dyDescent="0.3">
      <c r="A200" s="19"/>
      <c r="B200" s="16"/>
      <c r="C200" s="19"/>
      <c r="D200" s="19"/>
      <c r="E200" s="18"/>
      <c r="F200" s="20"/>
      <c r="G200" s="20"/>
      <c r="H200" s="18"/>
      <c r="I200" s="18"/>
      <c r="J200" s="17"/>
      <c r="K200" s="17"/>
      <c r="L200" s="17"/>
      <c r="M200" s="17"/>
      <c r="N200" s="18"/>
      <c r="O200" s="18"/>
      <c r="P200" s="19"/>
      <c r="Q200" s="19"/>
    </row>
    <row r="201" spans="1:17" s="11" customFormat="1" x14ac:dyDescent="0.3">
      <c r="A201" s="19"/>
      <c r="B201" s="16"/>
      <c r="C201" s="19"/>
      <c r="D201" s="19"/>
      <c r="E201" s="18"/>
      <c r="F201" s="20"/>
      <c r="G201" s="20"/>
      <c r="H201" s="18"/>
      <c r="I201" s="18"/>
      <c r="J201" s="17"/>
      <c r="K201" s="17"/>
      <c r="L201" s="17"/>
      <c r="M201" s="17"/>
      <c r="N201" s="18"/>
      <c r="O201" s="18"/>
      <c r="P201" s="19"/>
      <c r="Q201" s="19"/>
    </row>
    <row r="202" spans="1:17" s="11" customFormat="1" x14ac:dyDescent="0.3">
      <c r="A202" s="19"/>
      <c r="B202" s="16"/>
      <c r="C202" s="19"/>
      <c r="D202" s="19"/>
      <c r="E202" s="18"/>
      <c r="F202" s="20"/>
      <c r="G202" s="20"/>
      <c r="H202" s="18"/>
      <c r="I202" s="18"/>
      <c r="J202" s="17"/>
      <c r="K202" s="17"/>
      <c r="L202" s="17"/>
      <c r="M202" s="17"/>
      <c r="N202" s="18"/>
      <c r="O202" s="18"/>
      <c r="P202" s="19"/>
      <c r="Q202" s="19"/>
    </row>
    <row r="203" spans="1:17" s="11" customFormat="1" x14ac:dyDescent="0.3">
      <c r="A203" s="19"/>
      <c r="B203" s="16"/>
      <c r="C203" s="19"/>
      <c r="D203" s="19"/>
      <c r="E203" s="18"/>
      <c r="F203" s="20"/>
      <c r="G203" s="20"/>
      <c r="H203" s="18"/>
      <c r="I203" s="18"/>
      <c r="J203" s="17"/>
      <c r="K203" s="17"/>
      <c r="L203" s="17"/>
      <c r="M203" s="17"/>
      <c r="N203" s="18"/>
      <c r="O203" s="18"/>
      <c r="P203" s="19"/>
      <c r="Q203" s="19"/>
    </row>
    <row r="204" spans="1:17" s="11" customFormat="1" x14ac:dyDescent="0.3">
      <c r="A204" s="19"/>
      <c r="B204" s="16"/>
      <c r="C204" s="19"/>
      <c r="D204" s="19"/>
      <c r="E204" s="18"/>
      <c r="F204" s="20"/>
      <c r="G204" s="20"/>
      <c r="H204" s="18"/>
      <c r="I204" s="18"/>
      <c r="J204" s="17"/>
      <c r="K204" s="17"/>
      <c r="L204" s="17"/>
      <c r="M204" s="17"/>
      <c r="N204" s="18"/>
      <c r="O204" s="18"/>
      <c r="P204" s="19"/>
      <c r="Q204" s="19"/>
    </row>
    <row r="205" spans="1:17" s="11" customFormat="1" x14ac:dyDescent="0.3">
      <c r="A205" s="19"/>
      <c r="B205" s="16"/>
      <c r="C205" s="19"/>
      <c r="D205" s="19"/>
      <c r="E205" s="18"/>
      <c r="F205" s="20"/>
      <c r="G205" s="20"/>
      <c r="H205" s="18"/>
      <c r="I205" s="18"/>
      <c r="J205" s="17"/>
      <c r="K205" s="17"/>
      <c r="L205" s="17"/>
      <c r="M205" s="17"/>
      <c r="N205" s="18"/>
      <c r="O205" s="18"/>
      <c r="P205" s="19"/>
      <c r="Q205" s="19"/>
    </row>
    <row r="206" spans="1:17" s="11" customFormat="1" x14ac:dyDescent="0.3">
      <c r="A206" s="19"/>
      <c r="B206" s="16"/>
      <c r="C206" s="19"/>
      <c r="D206" s="19"/>
      <c r="E206" s="18"/>
      <c r="F206" s="20"/>
      <c r="G206" s="20"/>
      <c r="H206" s="18"/>
      <c r="I206" s="18"/>
      <c r="J206" s="17"/>
      <c r="K206" s="17"/>
      <c r="L206" s="17"/>
      <c r="M206" s="17"/>
      <c r="N206" s="18"/>
      <c r="O206" s="18"/>
      <c r="P206" s="19"/>
      <c r="Q206" s="19"/>
    </row>
    <row r="207" spans="1:17" s="11" customFormat="1" x14ac:dyDescent="0.3">
      <c r="A207" s="19"/>
      <c r="B207" s="16"/>
      <c r="C207" s="19"/>
      <c r="D207" s="19"/>
      <c r="E207" s="18"/>
      <c r="F207" s="20"/>
      <c r="G207" s="20"/>
      <c r="H207" s="18"/>
      <c r="I207" s="18"/>
      <c r="J207" s="17"/>
      <c r="K207" s="17"/>
      <c r="L207" s="17"/>
      <c r="M207" s="17"/>
      <c r="N207" s="18"/>
      <c r="O207" s="18"/>
      <c r="P207" s="19"/>
      <c r="Q207" s="19"/>
    </row>
    <row r="208" spans="1:17" s="11" customFormat="1" x14ac:dyDescent="0.3">
      <c r="A208" s="19"/>
      <c r="B208" s="16"/>
      <c r="C208" s="19"/>
      <c r="D208" s="19"/>
      <c r="E208" s="18"/>
      <c r="F208" s="20"/>
      <c r="G208" s="20"/>
      <c r="H208" s="18"/>
      <c r="I208" s="18"/>
      <c r="J208" s="17"/>
      <c r="K208" s="17"/>
      <c r="L208" s="17"/>
      <c r="M208" s="17"/>
      <c r="N208" s="18"/>
      <c r="O208" s="18"/>
      <c r="P208" s="19"/>
      <c r="Q208" s="19"/>
    </row>
    <row r="209" spans="1:17" s="11" customFormat="1" x14ac:dyDescent="0.3">
      <c r="A209" s="19"/>
      <c r="B209" s="16"/>
      <c r="C209" s="19"/>
      <c r="D209" s="19"/>
      <c r="E209" s="18"/>
      <c r="F209" s="20"/>
      <c r="G209" s="20"/>
      <c r="H209" s="18"/>
      <c r="I209" s="18"/>
      <c r="J209" s="17"/>
      <c r="K209" s="17"/>
      <c r="L209" s="17"/>
      <c r="M209" s="17"/>
      <c r="N209" s="18"/>
      <c r="O209" s="18"/>
      <c r="P209" s="19"/>
      <c r="Q209" s="19"/>
    </row>
    <row r="210" spans="1:17" s="11" customFormat="1" x14ac:dyDescent="0.3">
      <c r="A210" s="19"/>
      <c r="B210" s="16"/>
      <c r="C210" s="19"/>
      <c r="D210" s="19"/>
      <c r="E210" s="18"/>
      <c r="F210" s="20"/>
      <c r="G210" s="20"/>
      <c r="H210" s="18"/>
      <c r="I210" s="18"/>
      <c r="J210" s="17"/>
      <c r="K210" s="17"/>
      <c r="L210" s="17"/>
      <c r="M210" s="17"/>
      <c r="N210" s="18"/>
      <c r="O210" s="18"/>
      <c r="P210" s="19"/>
      <c r="Q210" s="19"/>
    </row>
    <row r="211" spans="1:17" s="11" customFormat="1" x14ac:dyDescent="0.3">
      <c r="A211" s="19"/>
      <c r="B211" s="16"/>
      <c r="C211" s="19"/>
      <c r="D211" s="19"/>
      <c r="E211" s="18"/>
      <c r="F211" s="20"/>
      <c r="G211" s="20"/>
      <c r="H211" s="18"/>
      <c r="I211" s="18"/>
      <c r="J211" s="17"/>
      <c r="K211" s="17"/>
      <c r="L211" s="17"/>
      <c r="M211" s="17"/>
      <c r="N211" s="18"/>
      <c r="O211" s="18"/>
      <c r="P211" s="19"/>
      <c r="Q211" s="19"/>
    </row>
    <row r="212" spans="1:17" s="11" customFormat="1" x14ac:dyDescent="0.3">
      <c r="A212" s="19"/>
      <c r="B212" s="16"/>
      <c r="C212" s="19"/>
      <c r="D212" s="19"/>
      <c r="E212" s="18"/>
      <c r="F212" s="20"/>
      <c r="G212" s="20"/>
      <c r="H212" s="18"/>
      <c r="I212" s="18"/>
      <c r="J212" s="17"/>
      <c r="K212" s="17"/>
      <c r="L212" s="17"/>
      <c r="M212" s="17"/>
      <c r="N212" s="18"/>
      <c r="O212" s="18"/>
      <c r="P212" s="19"/>
      <c r="Q212" s="19"/>
    </row>
    <row r="213" spans="1:17" s="11" customFormat="1" x14ac:dyDescent="0.3">
      <c r="A213" s="19"/>
      <c r="B213" s="16"/>
      <c r="C213" s="19"/>
      <c r="D213" s="19"/>
      <c r="E213" s="18"/>
      <c r="F213" s="20"/>
      <c r="G213" s="20"/>
      <c r="H213" s="18"/>
      <c r="I213" s="18"/>
      <c r="J213" s="17"/>
      <c r="K213" s="17"/>
      <c r="L213" s="17"/>
      <c r="M213" s="17"/>
      <c r="N213" s="18"/>
      <c r="O213" s="18"/>
      <c r="P213" s="19"/>
      <c r="Q213" s="19"/>
    </row>
    <row r="214" spans="1:17" s="11" customFormat="1" x14ac:dyDescent="0.3">
      <c r="A214" s="19"/>
      <c r="B214" s="16"/>
      <c r="C214" s="19"/>
      <c r="D214" s="19"/>
      <c r="E214" s="18"/>
      <c r="F214" s="20"/>
      <c r="G214" s="20"/>
      <c r="H214" s="18"/>
      <c r="I214" s="18"/>
      <c r="J214" s="17"/>
      <c r="K214" s="17"/>
      <c r="L214" s="17"/>
      <c r="M214" s="17"/>
      <c r="N214" s="18"/>
      <c r="O214" s="18"/>
      <c r="P214" s="19"/>
      <c r="Q214" s="19"/>
    </row>
    <row r="215" spans="1:17" s="11" customFormat="1" x14ac:dyDescent="0.3">
      <c r="A215" s="19"/>
      <c r="B215" s="16"/>
      <c r="C215" s="19"/>
      <c r="D215" s="19"/>
      <c r="E215" s="18"/>
      <c r="F215" s="20"/>
      <c r="G215" s="20"/>
      <c r="H215" s="18"/>
      <c r="I215" s="18"/>
      <c r="J215" s="17"/>
      <c r="K215" s="17"/>
      <c r="L215" s="17"/>
      <c r="M215" s="17"/>
      <c r="N215" s="18"/>
      <c r="O215" s="18"/>
      <c r="P215" s="19"/>
      <c r="Q215" s="19"/>
    </row>
    <row r="216" spans="1:17" s="11" customFormat="1" x14ac:dyDescent="0.3">
      <c r="A216" s="19"/>
      <c r="B216" s="16"/>
      <c r="C216" s="19"/>
      <c r="D216" s="19"/>
      <c r="E216" s="18"/>
      <c r="F216" s="20"/>
      <c r="G216" s="20"/>
      <c r="H216" s="18"/>
      <c r="I216" s="18"/>
      <c r="J216" s="17"/>
      <c r="K216" s="17"/>
      <c r="L216" s="17"/>
      <c r="M216" s="17"/>
      <c r="N216" s="18"/>
      <c r="O216" s="18"/>
      <c r="P216" s="19"/>
      <c r="Q216" s="19"/>
    </row>
    <row r="217" spans="1:17" s="11" customFormat="1" x14ac:dyDescent="0.3">
      <c r="A217" s="19"/>
      <c r="B217" s="16"/>
      <c r="C217" s="19"/>
      <c r="D217" s="19"/>
      <c r="E217" s="18"/>
      <c r="F217" s="20"/>
      <c r="G217" s="20"/>
      <c r="H217" s="18"/>
      <c r="I217" s="18"/>
      <c r="J217" s="17"/>
      <c r="K217" s="17"/>
      <c r="L217" s="17"/>
      <c r="M217" s="17"/>
      <c r="N217" s="18"/>
      <c r="O217" s="18"/>
      <c r="P217" s="19"/>
      <c r="Q217" s="19"/>
    </row>
    <row r="218" spans="1:17" s="11" customFormat="1" x14ac:dyDescent="0.3">
      <c r="A218" s="19"/>
      <c r="B218" s="16"/>
      <c r="C218" s="19"/>
      <c r="D218" s="19"/>
      <c r="E218" s="18"/>
      <c r="F218" s="20"/>
      <c r="G218" s="20"/>
      <c r="H218" s="18"/>
      <c r="I218" s="18"/>
      <c r="J218" s="17"/>
      <c r="K218" s="17"/>
      <c r="L218" s="17"/>
      <c r="M218" s="17"/>
      <c r="N218" s="18"/>
      <c r="O218" s="18"/>
      <c r="P218" s="19"/>
      <c r="Q218" s="19"/>
    </row>
    <row r="219" spans="1:17" s="11" customFormat="1" x14ac:dyDescent="0.3">
      <c r="A219" s="19"/>
      <c r="B219" s="16"/>
      <c r="C219" s="19"/>
      <c r="D219" s="19"/>
      <c r="E219" s="18"/>
      <c r="F219" s="20"/>
      <c r="G219" s="20"/>
      <c r="H219" s="18"/>
      <c r="I219" s="18"/>
      <c r="J219" s="17"/>
      <c r="K219" s="17"/>
      <c r="L219" s="17"/>
      <c r="M219" s="17"/>
      <c r="N219" s="18"/>
      <c r="O219" s="18"/>
      <c r="P219" s="19"/>
      <c r="Q219" s="19"/>
    </row>
    <row r="220" spans="1:17" s="11" customFormat="1" x14ac:dyDescent="0.3">
      <c r="A220" s="19"/>
      <c r="B220" s="16"/>
      <c r="C220" s="19"/>
      <c r="D220" s="19"/>
      <c r="E220" s="18"/>
      <c r="F220" s="20"/>
      <c r="G220" s="20"/>
      <c r="H220" s="18"/>
      <c r="I220" s="18"/>
      <c r="J220" s="17"/>
      <c r="K220" s="17"/>
      <c r="L220" s="17"/>
      <c r="M220" s="17"/>
      <c r="N220" s="18"/>
      <c r="O220" s="18"/>
      <c r="P220" s="19"/>
      <c r="Q220" s="19"/>
    </row>
    <row r="221" spans="1:17" s="11" customFormat="1" x14ac:dyDescent="0.3">
      <c r="A221" s="19"/>
      <c r="B221" s="16"/>
      <c r="C221" s="19"/>
      <c r="D221" s="19"/>
      <c r="E221" s="18"/>
      <c r="F221" s="20"/>
      <c r="G221" s="20"/>
      <c r="H221" s="18"/>
      <c r="I221" s="18"/>
      <c r="J221" s="17"/>
      <c r="K221" s="17"/>
      <c r="L221" s="17"/>
      <c r="M221" s="17"/>
      <c r="N221" s="18"/>
      <c r="O221" s="18"/>
      <c r="P221" s="19"/>
      <c r="Q221" s="19"/>
    </row>
    <row r="222" spans="1:17" s="11" customFormat="1" x14ac:dyDescent="0.3">
      <c r="A222" s="19"/>
      <c r="B222" s="16"/>
      <c r="C222" s="19"/>
      <c r="D222" s="19"/>
      <c r="E222" s="18"/>
      <c r="F222" s="20"/>
      <c r="G222" s="20"/>
      <c r="H222" s="18"/>
      <c r="I222" s="18"/>
      <c r="J222" s="17"/>
      <c r="K222" s="17"/>
      <c r="L222" s="17"/>
      <c r="M222" s="17"/>
      <c r="N222" s="18"/>
      <c r="O222" s="18"/>
      <c r="P222" s="19"/>
      <c r="Q222" s="19"/>
    </row>
    <row r="223" spans="1:17" s="11" customFormat="1" x14ac:dyDescent="0.3">
      <c r="A223" s="19"/>
      <c r="B223" s="16"/>
      <c r="C223" s="19"/>
      <c r="D223" s="19"/>
      <c r="E223" s="18"/>
      <c r="F223" s="20"/>
      <c r="G223" s="20"/>
      <c r="H223" s="18"/>
      <c r="I223" s="18"/>
      <c r="J223" s="17"/>
      <c r="K223" s="17"/>
      <c r="L223" s="17"/>
      <c r="M223" s="17"/>
      <c r="N223" s="18"/>
      <c r="O223" s="18"/>
      <c r="P223" s="19"/>
      <c r="Q223" s="19"/>
    </row>
    <row r="224" spans="1:17" s="11" customFormat="1" x14ac:dyDescent="0.3">
      <c r="A224" s="19"/>
      <c r="B224" s="16"/>
      <c r="C224" s="19"/>
      <c r="D224" s="19"/>
      <c r="E224" s="18"/>
      <c r="F224" s="20"/>
      <c r="G224" s="20"/>
      <c r="H224" s="18"/>
      <c r="I224" s="18"/>
      <c r="J224" s="17"/>
      <c r="K224" s="17"/>
      <c r="L224" s="17"/>
      <c r="M224" s="17"/>
      <c r="N224" s="18"/>
      <c r="O224" s="18"/>
      <c r="P224" s="19"/>
      <c r="Q224" s="19"/>
    </row>
    <row r="225" spans="1:17" s="11" customFormat="1" x14ac:dyDescent="0.3">
      <c r="A225" s="19"/>
      <c r="B225" s="16"/>
      <c r="C225" s="19"/>
      <c r="D225" s="19"/>
      <c r="E225" s="18"/>
      <c r="F225" s="20"/>
      <c r="G225" s="20"/>
      <c r="H225" s="18"/>
      <c r="I225" s="18"/>
      <c r="J225" s="17"/>
      <c r="K225" s="17"/>
      <c r="L225" s="17"/>
      <c r="M225" s="17"/>
      <c r="N225" s="18"/>
      <c r="O225" s="18"/>
      <c r="P225" s="19"/>
      <c r="Q225" s="19"/>
    </row>
    <row r="226" spans="1:17" s="11" customFormat="1" x14ac:dyDescent="0.3">
      <c r="A226" s="19"/>
      <c r="B226" s="16"/>
      <c r="C226" s="19"/>
      <c r="D226" s="19"/>
      <c r="E226" s="18"/>
      <c r="F226" s="20"/>
      <c r="G226" s="20"/>
      <c r="H226" s="18"/>
      <c r="I226" s="18"/>
      <c r="J226" s="17"/>
      <c r="K226" s="17"/>
      <c r="L226" s="17"/>
      <c r="M226" s="17"/>
      <c r="N226" s="18"/>
      <c r="O226" s="18"/>
      <c r="P226" s="19"/>
      <c r="Q226" s="19"/>
    </row>
    <row r="227" spans="1:17" s="11" customFormat="1" x14ac:dyDescent="0.3">
      <c r="A227" s="19"/>
      <c r="B227" s="16"/>
      <c r="C227" s="19"/>
      <c r="D227" s="19"/>
      <c r="E227" s="18"/>
      <c r="F227" s="20"/>
      <c r="G227" s="20"/>
      <c r="H227" s="18"/>
      <c r="I227" s="18"/>
      <c r="J227" s="17"/>
      <c r="K227" s="17"/>
      <c r="L227" s="17"/>
      <c r="M227" s="17"/>
      <c r="N227" s="18"/>
      <c r="O227" s="18"/>
      <c r="P227" s="19"/>
      <c r="Q227" s="19"/>
    </row>
    <row r="228" spans="1:17" s="11" customFormat="1" x14ac:dyDescent="0.3">
      <c r="A228" s="19"/>
      <c r="B228" s="16"/>
      <c r="C228" s="19"/>
      <c r="D228" s="19"/>
      <c r="E228" s="18"/>
      <c r="F228" s="20"/>
      <c r="G228" s="20"/>
      <c r="H228" s="18"/>
      <c r="I228" s="18"/>
      <c r="J228" s="17"/>
      <c r="K228" s="17"/>
      <c r="L228" s="17"/>
      <c r="M228" s="17"/>
      <c r="N228" s="18"/>
      <c r="O228" s="18"/>
      <c r="P228" s="19"/>
      <c r="Q228" s="19"/>
    </row>
    <row r="229" spans="1:17" s="11" customFormat="1" x14ac:dyDescent="0.3">
      <c r="A229" s="19"/>
      <c r="B229" s="16"/>
      <c r="C229" s="19"/>
      <c r="D229" s="19"/>
      <c r="E229" s="18"/>
      <c r="F229" s="20"/>
      <c r="G229" s="20"/>
      <c r="H229" s="18"/>
      <c r="I229" s="18"/>
      <c r="J229" s="17"/>
      <c r="K229" s="17"/>
      <c r="L229" s="17"/>
      <c r="M229" s="17"/>
      <c r="N229" s="18"/>
      <c r="O229" s="18"/>
      <c r="P229" s="19"/>
      <c r="Q229" s="19"/>
    </row>
    <row r="230" spans="1:17" s="11" customFormat="1" x14ac:dyDescent="0.3">
      <c r="A230" s="19"/>
      <c r="B230" s="16"/>
      <c r="C230" s="19"/>
      <c r="D230" s="19"/>
      <c r="E230" s="18"/>
      <c r="F230" s="20"/>
      <c r="G230" s="20"/>
      <c r="H230" s="18"/>
      <c r="I230" s="18"/>
      <c r="J230" s="17"/>
      <c r="K230" s="17"/>
      <c r="L230" s="17"/>
      <c r="M230" s="17"/>
      <c r="N230" s="18"/>
      <c r="O230" s="18"/>
      <c r="P230" s="19"/>
      <c r="Q230" s="19"/>
    </row>
    <row r="231" spans="1:17" s="11" customFormat="1" x14ac:dyDescent="0.3">
      <c r="A231" s="19"/>
      <c r="B231" s="16"/>
      <c r="C231" s="19"/>
      <c r="D231" s="19"/>
      <c r="E231" s="18"/>
      <c r="F231" s="20"/>
      <c r="G231" s="20"/>
      <c r="H231" s="18"/>
      <c r="I231" s="18"/>
      <c r="J231" s="17"/>
      <c r="K231" s="17"/>
      <c r="L231" s="17"/>
      <c r="M231" s="17"/>
      <c r="N231" s="18"/>
      <c r="O231" s="18"/>
      <c r="P231" s="19"/>
      <c r="Q231" s="19"/>
    </row>
    <row r="232" spans="1:17" s="11" customFormat="1" x14ac:dyDescent="0.3">
      <c r="A232" s="19"/>
      <c r="B232" s="16"/>
      <c r="C232" s="19"/>
      <c r="D232" s="19"/>
      <c r="E232" s="18"/>
      <c r="F232" s="20"/>
      <c r="G232" s="20"/>
      <c r="H232" s="18"/>
      <c r="I232" s="18"/>
      <c r="J232" s="17"/>
      <c r="K232" s="17"/>
      <c r="L232" s="17"/>
      <c r="M232" s="17"/>
      <c r="N232" s="18"/>
      <c r="O232" s="18"/>
      <c r="P232" s="19"/>
      <c r="Q232" s="19"/>
    </row>
    <row r="233" spans="1:17" s="11" customFormat="1" x14ac:dyDescent="0.3">
      <c r="A233" s="19"/>
      <c r="B233" s="16"/>
      <c r="C233" s="19"/>
      <c r="D233" s="19"/>
      <c r="E233" s="18"/>
      <c r="F233" s="20"/>
      <c r="G233" s="20"/>
      <c r="H233" s="18"/>
      <c r="I233" s="18"/>
      <c r="J233" s="17"/>
      <c r="K233" s="17"/>
      <c r="L233" s="17"/>
      <c r="M233" s="17"/>
      <c r="N233" s="18"/>
      <c r="O233" s="18"/>
      <c r="P233" s="19"/>
      <c r="Q233" s="19"/>
    </row>
    <row r="234" spans="1:17" s="11" customFormat="1" x14ac:dyDescent="0.3">
      <c r="A234" s="19"/>
      <c r="B234" s="16"/>
      <c r="C234" s="19"/>
      <c r="D234" s="19"/>
      <c r="E234" s="18"/>
      <c r="F234" s="20"/>
      <c r="G234" s="20"/>
      <c r="H234" s="18"/>
      <c r="I234" s="18"/>
      <c r="J234" s="17"/>
      <c r="K234" s="17"/>
      <c r="L234" s="17"/>
      <c r="M234" s="17"/>
      <c r="N234" s="18"/>
      <c r="O234" s="18"/>
      <c r="P234" s="19"/>
      <c r="Q234" s="19"/>
    </row>
    <row r="235" spans="1:17" s="11" customFormat="1" x14ac:dyDescent="0.3">
      <c r="A235" s="19"/>
      <c r="B235" s="16"/>
      <c r="C235" s="19"/>
      <c r="D235" s="19"/>
      <c r="E235" s="18"/>
      <c r="F235" s="20"/>
      <c r="G235" s="20"/>
      <c r="H235" s="18"/>
      <c r="I235" s="18"/>
      <c r="J235" s="17"/>
      <c r="K235" s="17"/>
      <c r="L235" s="17"/>
      <c r="M235" s="17"/>
      <c r="N235" s="18"/>
      <c r="O235" s="18"/>
      <c r="P235" s="19"/>
      <c r="Q235" s="19"/>
    </row>
    <row r="236" spans="1:17" s="11" customFormat="1" x14ac:dyDescent="0.3">
      <c r="A236" s="19"/>
      <c r="B236" s="16"/>
      <c r="C236" s="19"/>
      <c r="D236" s="19"/>
      <c r="E236" s="18"/>
      <c r="F236" s="20"/>
      <c r="G236" s="20"/>
      <c r="H236" s="18"/>
      <c r="I236" s="18"/>
      <c r="J236" s="17"/>
      <c r="K236" s="17"/>
      <c r="L236" s="17"/>
      <c r="M236" s="17"/>
      <c r="N236" s="18"/>
      <c r="O236" s="18"/>
      <c r="P236" s="19"/>
      <c r="Q236" s="19"/>
    </row>
    <row r="237" spans="1:17" s="11" customFormat="1" x14ac:dyDescent="0.3">
      <c r="A237" s="19"/>
      <c r="B237" s="16"/>
      <c r="C237" s="19"/>
      <c r="D237" s="19"/>
      <c r="E237" s="18"/>
      <c r="F237" s="20"/>
      <c r="G237" s="20"/>
      <c r="H237" s="18"/>
      <c r="I237" s="18"/>
      <c r="J237" s="17"/>
      <c r="K237" s="17"/>
      <c r="L237" s="17"/>
      <c r="M237" s="17"/>
      <c r="N237" s="18"/>
      <c r="O237" s="18"/>
      <c r="P237" s="19"/>
      <c r="Q237" s="19"/>
    </row>
    <row r="238" spans="1:17" s="11" customFormat="1" x14ac:dyDescent="0.3">
      <c r="A238" s="19"/>
      <c r="B238" s="16"/>
      <c r="C238" s="19"/>
      <c r="D238" s="19"/>
      <c r="E238" s="18"/>
      <c r="F238" s="20"/>
      <c r="G238" s="20"/>
      <c r="H238" s="18"/>
      <c r="I238" s="18"/>
      <c r="J238" s="17"/>
      <c r="K238" s="17"/>
      <c r="L238" s="17"/>
      <c r="M238" s="17"/>
      <c r="N238" s="18"/>
      <c r="O238" s="18"/>
      <c r="P238" s="19"/>
      <c r="Q238" s="19"/>
    </row>
    <row r="239" spans="1:17" s="11" customFormat="1" x14ac:dyDescent="0.3">
      <c r="A239" s="19"/>
      <c r="B239" s="16"/>
      <c r="C239" s="19"/>
      <c r="D239" s="19"/>
      <c r="E239" s="18"/>
      <c r="F239" s="20"/>
      <c r="G239" s="20"/>
      <c r="H239" s="18"/>
      <c r="I239" s="18"/>
      <c r="J239" s="17"/>
      <c r="K239" s="17"/>
      <c r="L239" s="17"/>
      <c r="M239" s="17"/>
      <c r="N239" s="18"/>
      <c r="O239" s="18"/>
      <c r="P239" s="19"/>
      <c r="Q239" s="19"/>
    </row>
    <row r="240" spans="1:17" s="11" customFormat="1" x14ac:dyDescent="0.3">
      <c r="A240" s="19"/>
      <c r="B240" s="16"/>
      <c r="C240" s="19"/>
      <c r="D240" s="19"/>
      <c r="E240" s="18"/>
      <c r="F240" s="20"/>
      <c r="G240" s="20"/>
      <c r="H240" s="18"/>
      <c r="I240" s="18"/>
      <c r="J240" s="17"/>
      <c r="K240" s="17"/>
      <c r="L240" s="17"/>
      <c r="M240" s="17"/>
      <c r="N240" s="18"/>
      <c r="O240" s="18"/>
      <c r="P240" s="19"/>
      <c r="Q240" s="19"/>
    </row>
    <row r="241" spans="1:17" s="11" customFormat="1" x14ac:dyDescent="0.3">
      <c r="A241" s="19"/>
      <c r="B241" s="16"/>
      <c r="C241" s="19"/>
      <c r="D241" s="19"/>
      <c r="E241" s="18"/>
      <c r="F241" s="20"/>
      <c r="G241" s="20"/>
      <c r="H241" s="18"/>
      <c r="I241" s="18"/>
      <c r="J241" s="17"/>
      <c r="K241" s="17"/>
      <c r="L241" s="17"/>
      <c r="M241" s="17"/>
      <c r="N241" s="18"/>
      <c r="O241" s="18"/>
      <c r="P241" s="19"/>
      <c r="Q241" s="19"/>
    </row>
    <row r="242" spans="1:17" s="11" customFormat="1" x14ac:dyDescent="0.3">
      <c r="A242" s="19"/>
      <c r="B242" s="16"/>
      <c r="C242" s="19"/>
      <c r="D242" s="19"/>
      <c r="E242" s="18"/>
      <c r="F242" s="20"/>
      <c r="G242" s="20"/>
      <c r="H242" s="18"/>
      <c r="I242" s="18"/>
      <c r="J242" s="17"/>
      <c r="K242" s="17"/>
      <c r="L242" s="17"/>
      <c r="M242" s="17"/>
      <c r="N242" s="18"/>
      <c r="O242" s="18"/>
      <c r="P242" s="19"/>
      <c r="Q242" s="19"/>
    </row>
    <row r="243" spans="1:17" s="11" customFormat="1" x14ac:dyDescent="0.3">
      <c r="A243" s="19"/>
      <c r="B243" s="16"/>
      <c r="C243" s="19"/>
      <c r="D243" s="19"/>
      <c r="E243" s="18"/>
      <c r="F243" s="20"/>
      <c r="G243" s="20"/>
      <c r="H243" s="18"/>
      <c r="I243" s="18"/>
      <c r="J243" s="17"/>
      <c r="K243" s="17"/>
      <c r="L243" s="17"/>
      <c r="M243" s="17"/>
      <c r="N243" s="18"/>
      <c r="O243" s="18"/>
      <c r="P243" s="19"/>
      <c r="Q243" s="19"/>
    </row>
    <row r="244" spans="1:17" s="11" customFormat="1" x14ac:dyDescent="0.3">
      <c r="A244" s="19"/>
      <c r="B244" s="16"/>
      <c r="C244" s="19"/>
      <c r="D244" s="19"/>
      <c r="E244" s="18"/>
      <c r="F244" s="20"/>
      <c r="G244" s="20"/>
      <c r="H244" s="18"/>
      <c r="I244" s="18"/>
      <c r="J244" s="17"/>
      <c r="K244" s="17"/>
      <c r="L244" s="17"/>
      <c r="M244" s="17"/>
      <c r="N244" s="18"/>
      <c r="O244" s="18"/>
      <c r="P244" s="19"/>
      <c r="Q244" s="19"/>
    </row>
    <row r="245" spans="1:17" s="11" customFormat="1" x14ac:dyDescent="0.3">
      <c r="A245" s="19"/>
      <c r="B245" s="16"/>
      <c r="C245" s="19"/>
      <c r="D245" s="19"/>
      <c r="E245" s="18"/>
      <c r="F245" s="20"/>
      <c r="G245" s="20"/>
      <c r="H245" s="18"/>
      <c r="I245" s="18"/>
      <c r="J245" s="17"/>
      <c r="K245" s="17"/>
      <c r="L245" s="17"/>
      <c r="M245" s="17"/>
      <c r="N245" s="18"/>
      <c r="O245" s="18"/>
      <c r="P245" s="19"/>
      <c r="Q245" s="19"/>
    </row>
    <row r="246" spans="1:17" s="11" customFormat="1" x14ac:dyDescent="0.3">
      <c r="A246" s="19"/>
      <c r="B246" s="16"/>
      <c r="C246" s="19"/>
      <c r="D246" s="19"/>
      <c r="E246" s="18"/>
      <c r="F246" s="20"/>
      <c r="G246" s="20"/>
      <c r="H246" s="18"/>
      <c r="I246" s="18"/>
      <c r="J246" s="17"/>
      <c r="K246" s="17"/>
      <c r="L246" s="17"/>
      <c r="M246" s="17"/>
      <c r="N246" s="18"/>
      <c r="O246" s="18"/>
      <c r="P246" s="19"/>
      <c r="Q246" s="19"/>
    </row>
    <row r="247" spans="1:17" s="11" customFormat="1" x14ac:dyDescent="0.3">
      <c r="A247" s="19"/>
      <c r="B247" s="16"/>
      <c r="C247" s="19"/>
      <c r="D247" s="19"/>
      <c r="E247" s="18"/>
      <c r="F247" s="20"/>
      <c r="G247" s="20"/>
      <c r="H247" s="18"/>
      <c r="I247" s="18"/>
      <c r="J247" s="17"/>
      <c r="K247" s="17"/>
      <c r="L247" s="17"/>
      <c r="M247" s="17"/>
      <c r="N247" s="18"/>
      <c r="O247" s="18"/>
      <c r="P247" s="19"/>
      <c r="Q247" s="19"/>
    </row>
    <row r="248" spans="1:17" s="11" customFormat="1" x14ac:dyDescent="0.3">
      <c r="A248" s="19"/>
      <c r="B248" s="16"/>
      <c r="C248" s="19"/>
      <c r="D248" s="19"/>
      <c r="E248" s="18"/>
      <c r="F248" s="20"/>
      <c r="G248" s="20"/>
      <c r="H248" s="18"/>
      <c r="I248" s="18"/>
      <c r="J248" s="17"/>
      <c r="K248" s="17"/>
      <c r="L248" s="17"/>
      <c r="M248" s="17"/>
      <c r="N248" s="18"/>
      <c r="O248" s="18"/>
      <c r="P248" s="19"/>
      <c r="Q248" s="19"/>
    </row>
    <row r="249" spans="1:17" s="11" customFormat="1" x14ac:dyDescent="0.3">
      <c r="A249" s="19"/>
      <c r="B249" s="16"/>
      <c r="C249" s="19"/>
      <c r="D249" s="19"/>
      <c r="E249" s="18"/>
      <c r="F249" s="20"/>
      <c r="G249" s="20"/>
      <c r="H249" s="18"/>
      <c r="I249" s="18"/>
      <c r="J249" s="17"/>
      <c r="K249" s="17"/>
      <c r="L249" s="17"/>
      <c r="M249" s="17"/>
      <c r="N249" s="18"/>
      <c r="O249" s="18"/>
      <c r="P249" s="19"/>
      <c r="Q249" s="19"/>
    </row>
    <row r="250" spans="1:17" s="11" customFormat="1" x14ac:dyDescent="0.3">
      <c r="A250" s="19"/>
      <c r="B250" s="16"/>
      <c r="C250" s="19"/>
      <c r="D250" s="19"/>
      <c r="E250" s="18"/>
      <c r="F250" s="20"/>
      <c r="G250" s="20"/>
      <c r="H250" s="18"/>
      <c r="I250" s="18"/>
      <c r="J250" s="17"/>
      <c r="K250" s="17"/>
      <c r="L250" s="17"/>
      <c r="M250" s="17"/>
      <c r="N250" s="18"/>
      <c r="O250" s="18"/>
      <c r="P250" s="19"/>
      <c r="Q250" s="19"/>
    </row>
    <row r="251" spans="1:17" s="11" customFormat="1" x14ac:dyDescent="0.3">
      <c r="A251" s="19"/>
      <c r="B251" s="16"/>
      <c r="C251" s="19"/>
      <c r="D251" s="19"/>
      <c r="E251" s="18"/>
      <c r="F251" s="20"/>
      <c r="G251" s="20"/>
      <c r="H251" s="18"/>
      <c r="I251" s="18"/>
      <c r="J251" s="17"/>
      <c r="K251" s="17"/>
      <c r="L251" s="17"/>
      <c r="M251" s="17"/>
      <c r="N251" s="18"/>
      <c r="O251" s="18"/>
      <c r="P251" s="19"/>
      <c r="Q251" s="19"/>
    </row>
    <row r="252" spans="1:17" s="11" customFormat="1" x14ac:dyDescent="0.3">
      <c r="A252" s="19"/>
      <c r="B252" s="16"/>
      <c r="C252" s="19"/>
      <c r="D252" s="19"/>
      <c r="E252" s="18"/>
      <c r="F252" s="20"/>
      <c r="G252" s="20"/>
      <c r="H252" s="18"/>
      <c r="I252" s="18"/>
      <c r="J252" s="17"/>
      <c r="K252" s="17"/>
      <c r="L252" s="17"/>
      <c r="M252" s="17"/>
      <c r="N252" s="18"/>
      <c r="O252" s="18"/>
      <c r="P252" s="19"/>
      <c r="Q252" s="19"/>
    </row>
    <row r="253" spans="1:17" s="11" customFormat="1" x14ac:dyDescent="0.3">
      <c r="A253" s="19"/>
      <c r="B253" s="16"/>
      <c r="C253" s="19"/>
      <c r="D253" s="19"/>
      <c r="E253" s="18"/>
      <c r="F253" s="20"/>
      <c r="G253" s="20"/>
      <c r="H253" s="18"/>
      <c r="I253" s="18"/>
      <c r="J253" s="17"/>
      <c r="K253" s="17"/>
      <c r="L253" s="17"/>
      <c r="M253" s="17"/>
      <c r="N253" s="18"/>
      <c r="O253" s="18"/>
      <c r="P253" s="19"/>
      <c r="Q253" s="19"/>
    </row>
    <row r="254" spans="1:17" s="11" customFormat="1" x14ac:dyDescent="0.3">
      <c r="A254" s="19"/>
      <c r="B254" s="16"/>
      <c r="C254" s="19"/>
      <c r="D254" s="19"/>
      <c r="E254" s="18"/>
      <c r="F254" s="20"/>
      <c r="G254" s="20"/>
      <c r="H254" s="18"/>
      <c r="I254" s="18"/>
      <c r="J254" s="17"/>
      <c r="K254" s="17"/>
      <c r="L254" s="17"/>
      <c r="M254" s="17"/>
      <c r="N254" s="18"/>
      <c r="O254" s="18"/>
      <c r="P254" s="19"/>
      <c r="Q254" s="19"/>
    </row>
    <row r="255" spans="1:17" s="11" customFormat="1" x14ac:dyDescent="0.3">
      <c r="A255" s="19"/>
      <c r="B255" s="16"/>
      <c r="C255" s="19"/>
      <c r="D255" s="19"/>
      <c r="E255" s="18"/>
      <c r="F255" s="20"/>
      <c r="G255" s="20"/>
      <c r="H255" s="18"/>
      <c r="I255" s="18"/>
      <c r="J255" s="17"/>
      <c r="K255" s="17"/>
      <c r="L255" s="17"/>
      <c r="M255" s="17"/>
      <c r="N255" s="18"/>
      <c r="O255" s="18"/>
      <c r="P255" s="19"/>
      <c r="Q255" s="19"/>
    </row>
    <row r="256" spans="1:17" s="11" customFormat="1" x14ac:dyDescent="0.3">
      <c r="A256" s="19"/>
      <c r="B256" s="16"/>
      <c r="C256" s="19"/>
      <c r="D256" s="19"/>
      <c r="E256" s="18"/>
      <c r="F256" s="20"/>
      <c r="G256" s="20"/>
      <c r="H256" s="18"/>
      <c r="I256" s="18"/>
      <c r="J256" s="17"/>
      <c r="K256" s="17"/>
      <c r="L256" s="17"/>
      <c r="M256" s="17"/>
      <c r="N256" s="18"/>
      <c r="O256" s="18"/>
      <c r="P256" s="19"/>
      <c r="Q256" s="19"/>
    </row>
    <row r="257" spans="1:17" s="11" customFormat="1" x14ac:dyDescent="0.3">
      <c r="A257" s="19"/>
      <c r="B257" s="16"/>
      <c r="C257" s="19"/>
      <c r="D257" s="19"/>
      <c r="E257" s="18"/>
      <c r="F257" s="20"/>
      <c r="G257" s="20"/>
      <c r="H257" s="18"/>
      <c r="I257" s="18"/>
      <c r="J257" s="17"/>
      <c r="K257" s="17"/>
      <c r="L257" s="17"/>
      <c r="M257" s="17"/>
      <c r="N257" s="18"/>
      <c r="O257" s="18"/>
      <c r="P257" s="19"/>
      <c r="Q257" s="19"/>
    </row>
    <row r="258" spans="1:17" s="11" customFormat="1" x14ac:dyDescent="0.3">
      <c r="A258" s="19"/>
      <c r="B258" s="16"/>
      <c r="C258" s="19"/>
      <c r="D258" s="19"/>
      <c r="E258" s="18"/>
      <c r="F258" s="20"/>
      <c r="G258" s="20"/>
      <c r="H258" s="18"/>
      <c r="I258" s="18"/>
      <c r="J258" s="17"/>
      <c r="K258" s="17"/>
      <c r="L258" s="17"/>
      <c r="M258" s="17"/>
      <c r="N258" s="18"/>
      <c r="O258" s="18"/>
      <c r="P258" s="19"/>
      <c r="Q258" s="19"/>
    </row>
    <row r="259" spans="1:17" s="11" customFormat="1" x14ac:dyDescent="0.3">
      <c r="A259" s="19"/>
      <c r="B259" s="16"/>
      <c r="C259" s="19"/>
      <c r="D259" s="19"/>
      <c r="E259" s="18"/>
      <c r="F259" s="20"/>
      <c r="G259" s="20"/>
      <c r="H259" s="18"/>
      <c r="I259" s="18"/>
      <c r="J259" s="17"/>
      <c r="K259" s="17"/>
      <c r="L259" s="17"/>
      <c r="M259" s="17"/>
      <c r="N259" s="18"/>
      <c r="O259" s="18"/>
      <c r="P259" s="19"/>
      <c r="Q259" s="19"/>
    </row>
    <row r="260" spans="1:17" s="11" customFormat="1" x14ac:dyDescent="0.3">
      <c r="A260" s="19"/>
      <c r="B260" s="16"/>
      <c r="C260" s="19"/>
      <c r="D260" s="19"/>
      <c r="E260" s="18"/>
      <c r="F260" s="20"/>
      <c r="G260" s="20"/>
      <c r="H260" s="18"/>
      <c r="I260" s="18"/>
      <c r="J260" s="17"/>
      <c r="K260" s="17"/>
      <c r="L260" s="17"/>
      <c r="M260" s="17"/>
      <c r="N260" s="18"/>
      <c r="O260" s="18"/>
      <c r="P260" s="19"/>
      <c r="Q260" s="19"/>
    </row>
    <row r="261" spans="1:17" s="11" customFormat="1" x14ac:dyDescent="0.3">
      <c r="A261" s="19"/>
      <c r="B261" s="16"/>
      <c r="C261" s="19"/>
      <c r="D261" s="19"/>
      <c r="E261" s="18"/>
      <c r="F261" s="20"/>
      <c r="G261" s="20"/>
      <c r="H261" s="18"/>
      <c r="I261" s="18"/>
      <c r="J261" s="17"/>
      <c r="K261" s="17"/>
      <c r="L261" s="17"/>
      <c r="M261" s="17"/>
      <c r="N261" s="18"/>
      <c r="O261" s="18"/>
      <c r="P261" s="19"/>
      <c r="Q261" s="19"/>
    </row>
  </sheetData>
  <autoFilter ref="A5:R145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</autoFilter>
  <mergeCells count="16">
    <mergeCell ref="A145:D145"/>
    <mergeCell ref="P5:P7"/>
    <mergeCell ref="Q5:Q7"/>
    <mergeCell ref="R5:R7"/>
    <mergeCell ref="J6:M6"/>
    <mergeCell ref="O5:O7"/>
    <mergeCell ref="D2:N2"/>
    <mergeCell ref="A5:A7"/>
    <mergeCell ref="B5:B7"/>
    <mergeCell ref="C5:C7"/>
    <mergeCell ref="D5:D7"/>
    <mergeCell ref="J5:M5"/>
    <mergeCell ref="E6:E7"/>
    <mergeCell ref="F6:I6"/>
    <mergeCell ref="E5:I5"/>
    <mergeCell ref="N5:N7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topLeftCell="A115" zoomScale="80" zoomScaleNormal="80" workbookViewId="0">
      <selection activeCell="M153" sqref="M153"/>
    </sheetView>
  </sheetViews>
  <sheetFormatPr defaultRowHeight="16.5" x14ac:dyDescent="0.3"/>
  <cols>
    <col min="1" max="1" width="9.5" style="1" bestFit="1" customWidth="1"/>
    <col min="2" max="2" width="9.5" style="12" bestFit="1" customWidth="1"/>
    <col min="3" max="3" width="9.5" style="1" bestFit="1" customWidth="1"/>
    <col min="4" max="4" width="11.125" style="1" bestFit="1" customWidth="1"/>
    <col min="5" max="5" width="10.875" bestFit="1" customWidth="1"/>
    <col min="6" max="6" width="11.5" customWidth="1"/>
    <col min="7" max="7" width="12.125" bestFit="1" customWidth="1"/>
    <col min="8" max="8" width="10.5" style="4" bestFit="1" customWidth="1"/>
    <col min="9" max="9" width="9.625" style="4" bestFit="1" customWidth="1"/>
    <col min="10" max="10" width="10.875" bestFit="1" customWidth="1"/>
    <col min="12" max="12" width="9.375" bestFit="1" customWidth="1"/>
    <col min="13" max="13" width="12.125" bestFit="1" customWidth="1"/>
    <col min="16" max="16" width="11.125" style="1" bestFit="1" customWidth="1"/>
    <col min="17" max="17" width="12.375" bestFit="1" customWidth="1"/>
    <col min="18" max="18" width="5.25" bestFit="1" customWidth="1"/>
  </cols>
  <sheetData>
    <row r="1" spans="1:18" s="26" customFormat="1" x14ac:dyDescent="0.3">
      <c r="A1" s="1"/>
      <c r="B1" s="12"/>
      <c r="C1" s="1"/>
      <c r="D1" s="1"/>
      <c r="H1" s="4"/>
      <c r="I1" s="4"/>
      <c r="P1" s="1"/>
    </row>
    <row r="2" spans="1:18" s="26" customFormat="1" ht="26.25" x14ac:dyDescent="0.3">
      <c r="A2" s="1"/>
      <c r="B2" s="12"/>
      <c r="C2" s="1"/>
      <c r="D2" s="1"/>
      <c r="E2" s="123" t="s">
        <v>497</v>
      </c>
      <c r="F2" s="123"/>
      <c r="G2" s="123"/>
      <c r="H2" s="123"/>
      <c r="I2" s="123"/>
      <c r="J2" s="123"/>
      <c r="K2" s="123"/>
      <c r="L2" s="123"/>
      <c r="M2" s="123"/>
      <c r="N2" s="123"/>
      <c r="P2" s="1"/>
    </row>
    <row r="4" spans="1:18" ht="17.25" thickBot="1" x14ac:dyDescent="0.35"/>
    <row r="5" spans="1:18" s="21" customFormat="1" ht="16.5" customHeight="1" x14ac:dyDescent="0.3">
      <c r="A5" s="87" t="s">
        <v>0</v>
      </c>
      <c r="B5" s="90" t="s">
        <v>1</v>
      </c>
      <c r="C5" s="93" t="s">
        <v>2</v>
      </c>
      <c r="D5" s="96" t="s">
        <v>78</v>
      </c>
      <c r="E5" s="133" t="s">
        <v>3</v>
      </c>
      <c r="F5" s="93"/>
      <c r="G5" s="93"/>
      <c r="H5" s="93"/>
      <c r="I5" s="134"/>
      <c r="J5" s="99" t="s">
        <v>10</v>
      </c>
      <c r="K5" s="100"/>
      <c r="L5" s="100"/>
      <c r="M5" s="100"/>
      <c r="N5" s="124" t="s">
        <v>76</v>
      </c>
      <c r="O5" s="127" t="s">
        <v>77</v>
      </c>
      <c r="P5" s="93" t="s">
        <v>6</v>
      </c>
      <c r="Q5" s="93" t="s">
        <v>7</v>
      </c>
      <c r="R5" s="114" t="s">
        <v>8</v>
      </c>
    </row>
    <row r="6" spans="1:18" s="21" customFormat="1" x14ac:dyDescent="0.3">
      <c r="A6" s="88"/>
      <c r="B6" s="91"/>
      <c r="C6" s="94"/>
      <c r="D6" s="97"/>
      <c r="E6" s="101" t="s">
        <v>4</v>
      </c>
      <c r="F6" s="130" t="s">
        <v>281</v>
      </c>
      <c r="G6" s="130"/>
      <c r="H6" s="130"/>
      <c r="I6" s="131"/>
      <c r="J6" s="101" t="s">
        <v>5</v>
      </c>
      <c r="K6" s="132"/>
      <c r="L6" s="132"/>
      <c r="M6" s="132"/>
      <c r="N6" s="125"/>
      <c r="O6" s="128"/>
      <c r="P6" s="94"/>
      <c r="Q6" s="94"/>
      <c r="R6" s="115"/>
    </row>
    <row r="7" spans="1:18" s="21" customFormat="1" ht="17.25" thickBot="1" x14ac:dyDescent="0.35">
      <c r="A7" s="89"/>
      <c r="B7" s="92"/>
      <c r="C7" s="95"/>
      <c r="D7" s="98"/>
      <c r="E7" s="102"/>
      <c r="F7" s="31" t="s">
        <v>72</v>
      </c>
      <c r="G7" s="31" t="s">
        <v>9</v>
      </c>
      <c r="H7" s="37" t="s">
        <v>11</v>
      </c>
      <c r="I7" s="33" t="s">
        <v>278</v>
      </c>
      <c r="J7" s="34" t="s">
        <v>73</v>
      </c>
      <c r="K7" s="36" t="s">
        <v>74</v>
      </c>
      <c r="L7" s="36" t="s">
        <v>279</v>
      </c>
      <c r="M7" s="37" t="s">
        <v>75</v>
      </c>
      <c r="N7" s="126"/>
      <c r="O7" s="129"/>
      <c r="P7" s="95"/>
      <c r="Q7" s="95"/>
      <c r="R7" s="116"/>
    </row>
    <row r="8" spans="1:18" s="59" customFormat="1" x14ac:dyDescent="0.3">
      <c r="A8" s="61">
        <v>1</v>
      </c>
      <c r="B8" s="62">
        <v>18507982</v>
      </c>
      <c r="C8" s="69" t="s">
        <v>282</v>
      </c>
      <c r="D8" s="63">
        <v>42705</v>
      </c>
      <c r="E8" s="64">
        <f>SUM(F8:I8)</f>
        <v>37650</v>
      </c>
      <c r="F8" s="65"/>
      <c r="G8" s="65">
        <v>37650</v>
      </c>
      <c r="H8" s="74"/>
      <c r="I8" s="67"/>
      <c r="J8" s="68">
        <f>SUM(G8)</f>
        <v>37650</v>
      </c>
      <c r="K8" s="69">
        <f>SUM(H8)</f>
        <v>0</v>
      </c>
      <c r="L8" s="69">
        <f>SUM(I8)</f>
        <v>0</v>
      </c>
      <c r="M8" s="69">
        <f>SUM(J8:L8)</f>
        <v>37650</v>
      </c>
      <c r="N8" s="70">
        <f>M8-J8-K8-L8</f>
        <v>0</v>
      </c>
      <c r="O8" s="71"/>
      <c r="P8" s="72">
        <v>42737</v>
      </c>
      <c r="Q8" s="75">
        <v>42748</v>
      </c>
      <c r="R8" s="73"/>
    </row>
    <row r="9" spans="1:18" s="59" customFormat="1" x14ac:dyDescent="0.3">
      <c r="A9" s="57">
        <f>IF(OR(COUNTIF($B$8:B9,B9)=1, COUNTIF($C$8:C9,C9)=1),A8+1,A8)</f>
        <v>2</v>
      </c>
      <c r="B9" s="57">
        <v>16963430</v>
      </c>
      <c r="C9" s="29" t="s">
        <v>283</v>
      </c>
      <c r="D9" s="49">
        <v>42705</v>
      </c>
      <c r="E9" s="64">
        <f t="shared" ref="E9:E72" si="0">SUM(F9:I9)</f>
        <v>37650</v>
      </c>
      <c r="F9" s="50"/>
      <c r="G9" s="50">
        <v>37650</v>
      </c>
      <c r="H9" s="51"/>
      <c r="I9" s="52"/>
      <c r="J9" s="53">
        <f t="shared" ref="J9:J33" si="1">SUM(G9)</f>
        <v>37650</v>
      </c>
      <c r="K9" s="29">
        <f t="shared" ref="K9:K33" si="2">SUM(H9)</f>
        <v>0</v>
      </c>
      <c r="L9" s="29">
        <f t="shared" ref="L9:L33" si="3">SUM(I9)</f>
        <v>0</v>
      </c>
      <c r="M9" s="29">
        <f t="shared" ref="M9:M80" si="4">SUM(J9:L9)</f>
        <v>37650</v>
      </c>
      <c r="N9" s="54">
        <f t="shared" ref="N9:N72" si="5">M9-J9-K9-L9</f>
        <v>0</v>
      </c>
      <c r="O9" s="55"/>
      <c r="P9" s="48">
        <v>42737</v>
      </c>
      <c r="Q9" s="75">
        <v>42748</v>
      </c>
      <c r="R9" s="58"/>
    </row>
    <row r="10" spans="1:18" s="59" customFormat="1" x14ac:dyDescent="0.3">
      <c r="A10" s="57">
        <f>IF(OR(COUNTIF($B$8:B10,B10)=1, COUNTIF($C$8:C10,C10)=1),A9+1,A9)</f>
        <v>3</v>
      </c>
      <c r="B10" s="57">
        <v>18513280</v>
      </c>
      <c r="C10" s="29" t="s">
        <v>284</v>
      </c>
      <c r="D10" s="49">
        <v>42705</v>
      </c>
      <c r="E10" s="64">
        <f t="shared" si="0"/>
        <v>37650</v>
      </c>
      <c r="F10" s="50"/>
      <c r="G10" s="50">
        <v>37650</v>
      </c>
      <c r="H10" s="51"/>
      <c r="I10" s="52"/>
      <c r="J10" s="53">
        <f t="shared" si="1"/>
        <v>37650</v>
      </c>
      <c r="K10" s="29">
        <f t="shared" si="2"/>
        <v>0</v>
      </c>
      <c r="L10" s="29">
        <f t="shared" si="3"/>
        <v>0</v>
      </c>
      <c r="M10" s="29">
        <f t="shared" si="4"/>
        <v>37650</v>
      </c>
      <c r="N10" s="54">
        <f t="shared" si="5"/>
        <v>0</v>
      </c>
      <c r="O10" s="55"/>
      <c r="P10" s="48">
        <v>42737</v>
      </c>
      <c r="Q10" s="75">
        <v>42748</v>
      </c>
      <c r="R10" s="58"/>
    </row>
    <row r="11" spans="1:18" s="59" customFormat="1" x14ac:dyDescent="0.3">
      <c r="A11" s="57">
        <f>IF(OR(COUNTIF($B$8:B11,B11)=1, COUNTIF($C$8:C11,C11)=1),A10+1,A10)</f>
        <v>4</v>
      </c>
      <c r="B11" s="57">
        <v>10410488</v>
      </c>
      <c r="C11" s="29" t="s">
        <v>285</v>
      </c>
      <c r="D11" s="49">
        <v>42705</v>
      </c>
      <c r="E11" s="64">
        <f t="shared" si="0"/>
        <v>37650</v>
      </c>
      <c r="F11" s="50"/>
      <c r="G11" s="50">
        <v>37650</v>
      </c>
      <c r="H11" s="51"/>
      <c r="I11" s="52"/>
      <c r="J11" s="53">
        <f t="shared" si="1"/>
        <v>37650</v>
      </c>
      <c r="K11" s="29">
        <f t="shared" si="2"/>
        <v>0</v>
      </c>
      <c r="L11" s="29">
        <f t="shared" si="3"/>
        <v>0</v>
      </c>
      <c r="M11" s="29">
        <f t="shared" si="4"/>
        <v>37650</v>
      </c>
      <c r="N11" s="54">
        <f t="shared" si="5"/>
        <v>0</v>
      </c>
      <c r="O11" s="55"/>
      <c r="P11" s="48">
        <v>42737</v>
      </c>
      <c r="Q11" s="75">
        <v>42748</v>
      </c>
      <c r="R11" s="58"/>
    </row>
    <row r="12" spans="1:18" s="59" customFormat="1" x14ac:dyDescent="0.3">
      <c r="A12" s="57">
        <f>IF(OR(COUNTIF($B$8:B12,B12)=1, COUNTIF($C$8:C12,C12)=1),A11+1,A11)</f>
        <v>5</v>
      </c>
      <c r="B12" s="57">
        <v>10021136</v>
      </c>
      <c r="C12" s="29" t="s">
        <v>286</v>
      </c>
      <c r="D12" s="49">
        <v>42705</v>
      </c>
      <c r="E12" s="64">
        <f t="shared" si="0"/>
        <v>37650</v>
      </c>
      <c r="F12" s="50"/>
      <c r="G12" s="50">
        <v>37650</v>
      </c>
      <c r="H12" s="51"/>
      <c r="I12" s="52"/>
      <c r="J12" s="53">
        <f t="shared" si="1"/>
        <v>37650</v>
      </c>
      <c r="K12" s="29">
        <f t="shared" si="2"/>
        <v>0</v>
      </c>
      <c r="L12" s="29">
        <f t="shared" si="3"/>
        <v>0</v>
      </c>
      <c r="M12" s="29">
        <f t="shared" si="4"/>
        <v>37650</v>
      </c>
      <c r="N12" s="54">
        <f t="shared" si="5"/>
        <v>0</v>
      </c>
      <c r="O12" s="55"/>
      <c r="P12" s="48">
        <v>42737</v>
      </c>
      <c r="Q12" s="75">
        <v>42748</v>
      </c>
      <c r="R12" s="58"/>
    </row>
    <row r="13" spans="1:18" s="59" customFormat="1" x14ac:dyDescent="0.3">
      <c r="A13" s="57">
        <f>IF(OR(COUNTIF($B$8:B13,B13)=1, COUNTIF($C$8:C13,C13)=1),A12+1,A12)</f>
        <v>6</v>
      </c>
      <c r="B13" s="57">
        <v>18502499</v>
      </c>
      <c r="C13" s="29" t="s">
        <v>287</v>
      </c>
      <c r="D13" s="49">
        <v>42705</v>
      </c>
      <c r="E13" s="64">
        <f t="shared" si="0"/>
        <v>37650</v>
      </c>
      <c r="F13" s="50"/>
      <c r="G13" s="50">
        <v>37650</v>
      </c>
      <c r="H13" s="51"/>
      <c r="I13" s="52"/>
      <c r="J13" s="53">
        <f t="shared" si="1"/>
        <v>37650</v>
      </c>
      <c r="K13" s="29">
        <f t="shared" si="2"/>
        <v>0</v>
      </c>
      <c r="L13" s="29">
        <f t="shared" si="3"/>
        <v>0</v>
      </c>
      <c r="M13" s="29">
        <f t="shared" si="4"/>
        <v>37650</v>
      </c>
      <c r="N13" s="54">
        <f t="shared" si="5"/>
        <v>0</v>
      </c>
      <c r="O13" s="55"/>
      <c r="P13" s="48">
        <v>42737</v>
      </c>
      <c r="Q13" s="75">
        <v>42748</v>
      </c>
      <c r="R13" s="58"/>
    </row>
    <row r="14" spans="1:18" s="59" customFormat="1" x14ac:dyDescent="0.3">
      <c r="A14" s="57">
        <f>IF(OR(COUNTIF($B$8:B14,B14)=1, COUNTIF($C$8:C14,C14)=1),A13+1,A13)</f>
        <v>7</v>
      </c>
      <c r="B14" s="57">
        <v>18513312</v>
      </c>
      <c r="C14" s="29" t="s">
        <v>288</v>
      </c>
      <c r="D14" s="49">
        <v>42705</v>
      </c>
      <c r="E14" s="64">
        <f t="shared" si="0"/>
        <v>37650</v>
      </c>
      <c r="F14" s="50"/>
      <c r="G14" s="50">
        <v>37650</v>
      </c>
      <c r="H14" s="51"/>
      <c r="I14" s="52"/>
      <c r="J14" s="53">
        <f t="shared" si="1"/>
        <v>37650</v>
      </c>
      <c r="K14" s="29">
        <f t="shared" si="2"/>
        <v>0</v>
      </c>
      <c r="L14" s="29">
        <f t="shared" si="3"/>
        <v>0</v>
      </c>
      <c r="M14" s="29">
        <f t="shared" si="4"/>
        <v>37650</v>
      </c>
      <c r="N14" s="54">
        <f t="shared" si="5"/>
        <v>0</v>
      </c>
      <c r="O14" s="55"/>
      <c r="P14" s="48">
        <v>42737</v>
      </c>
      <c r="Q14" s="75">
        <v>42748</v>
      </c>
      <c r="R14" s="58"/>
    </row>
    <row r="15" spans="1:18" s="59" customFormat="1" x14ac:dyDescent="0.3">
      <c r="A15" s="57">
        <f>IF(OR(COUNTIF($B$8:B15,B15)=1, COUNTIF($C$8:C15,C15)=1),A14+1,A14)</f>
        <v>8</v>
      </c>
      <c r="B15" s="57">
        <v>10776140</v>
      </c>
      <c r="C15" s="29" t="s">
        <v>289</v>
      </c>
      <c r="D15" s="49">
        <v>42705</v>
      </c>
      <c r="E15" s="64">
        <f t="shared" si="0"/>
        <v>37650</v>
      </c>
      <c r="F15" s="50"/>
      <c r="G15" s="50">
        <v>37650</v>
      </c>
      <c r="H15" s="51"/>
      <c r="I15" s="52"/>
      <c r="J15" s="53">
        <f t="shared" si="1"/>
        <v>37650</v>
      </c>
      <c r="K15" s="29">
        <f t="shared" si="2"/>
        <v>0</v>
      </c>
      <c r="L15" s="29">
        <f t="shared" si="3"/>
        <v>0</v>
      </c>
      <c r="M15" s="29">
        <f t="shared" si="4"/>
        <v>37650</v>
      </c>
      <c r="N15" s="54">
        <f t="shared" si="5"/>
        <v>0</v>
      </c>
      <c r="O15" s="55"/>
      <c r="P15" s="48">
        <v>42737</v>
      </c>
      <c r="Q15" s="75">
        <v>42748</v>
      </c>
      <c r="R15" s="58"/>
    </row>
    <row r="16" spans="1:18" s="59" customFormat="1" x14ac:dyDescent="0.3">
      <c r="A16" s="57">
        <f>IF(OR(COUNTIF($B$8:B16,B16)=1, COUNTIF($C$8:C16,C16)=1),A15+1,A15)</f>
        <v>9</v>
      </c>
      <c r="B16" s="57">
        <v>18510584</v>
      </c>
      <c r="C16" s="29" t="s">
        <v>290</v>
      </c>
      <c r="D16" s="49">
        <v>42705</v>
      </c>
      <c r="E16" s="64">
        <f t="shared" si="0"/>
        <v>37650</v>
      </c>
      <c r="F16" s="50"/>
      <c r="G16" s="50">
        <v>37650</v>
      </c>
      <c r="H16" s="51"/>
      <c r="I16" s="52"/>
      <c r="J16" s="53">
        <f t="shared" si="1"/>
        <v>37650</v>
      </c>
      <c r="K16" s="29">
        <f t="shared" si="2"/>
        <v>0</v>
      </c>
      <c r="L16" s="29">
        <f t="shared" si="3"/>
        <v>0</v>
      </c>
      <c r="M16" s="29">
        <f t="shared" si="4"/>
        <v>37650</v>
      </c>
      <c r="N16" s="54">
        <f t="shared" si="5"/>
        <v>0</v>
      </c>
      <c r="O16" s="55"/>
      <c r="P16" s="48">
        <v>42737</v>
      </c>
      <c r="Q16" s="75">
        <v>42748</v>
      </c>
      <c r="R16" s="58"/>
    </row>
    <row r="17" spans="1:18" s="59" customFormat="1" x14ac:dyDescent="0.3">
      <c r="A17" s="57">
        <f>IF(OR(COUNTIF($B$8:B17,B17)=1, COUNTIF($C$8:C17,C17)=1),A16+1,A16)</f>
        <v>10</v>
      </c>
      <c r="B17" s="57">
        <v>16762675</v>
      </c>
      <c r="C17" s="29" t="s">
        <v>291</v>
      </c>
      <c r="D17" s="49">
        <v>42705</v>
      </c>
      <c r="E17" s="64">
        <f t="shared" si="0"/>
        <v>37650</v>
      </c>
      <c r="F17" s="50"/>
      <c r="G17" s="50">
        <v>37650</v>
      </c>
      <c r="H17" s="51"/>
      <c r="I17" s="52"/>
      <c r="J17" s="53">
        <f t="shared" si="1"/>
        <v>37650</v>
      </c>
      <c r="K17" s="29">
        <f t="shared" si="2"/>
        <v>0</v>
      </c>
      <c r="L17" s="29">
        <f t="shared" si="3"/>
        <v>0</v>
      </c>
      <c r="M17" s="29">
        <f t="shared" si="4"/>
        <v>37650</v>
      </c>
      <c r="N17" s="54">
        <f t="shared" si="5"/>
        <v>0</v>
      </c>
      <c r="O17" s="55"/>
      <c r="P17" s="48">
        <v>42737</v>
      </c>
      <c r="Q17" s="75">
        <v>42748</v>
      </c>
      <c r="R17" s="58"/>
    </row>
    <row r="18" spans="1:18" s="59" customFormat="1" x14ac:dyDescent="0.3">
      <c r="A18" s="57">
        <f>IF(OR(COUNTIF($B$8:B18,B18)=1, COUNTIF($C$8:C18,C18)=1),A17+1,A17)</f>
        <v>11</v>
      </c>
      <c r="B18" s="57">
        <v>18510560</v>
      </c>
      <c r="C18" s="29" t="s">
        <v>292</v>
      </c>
      <c r="D18" s="49">
        <v>42705</v>
      </c>
      <c r="E18" s="64">
        <f t="shared" si="0"/>
        <v>37650</v>
      </c>
      <c r="F18" s="50"/>
      <c r="G18" s="50">
        <v>37650</v>
      </c>
      <c r="H18" s="51"/>
      <c r="I18" s="52"/>
      <c r="J18" s="53">
        <f t="shared" si="1"/>
        <v>37650</v>
      </c>
      <c r="K18" s="29">
        <f t="shared" si="2"/>
        <v>0</v>
      </c>
      <c r="L18" s="29">
        <f t="shared" si="3"/>
        <v>0</v>
      </c>
      <c r="M18" s="29">
        <f t="shared" si="4"/>
        <v>37650</v>
      </c>
      <c r="N18" s="54">
        <f t="shared" si="5"/>
        <v>0</v>
      </c>
      <c r="O18" s="55"/>
      <c r="P18" s="48">
        <v>42737</v>
      </c>
      <c r="Q18" s="75">
        <v>42748</v>
      </c>
      <c r="R18" s="58"/>
    </row>
    <row r="19" spans="1:18" s="59" customFormat="1" x14ac:dyDescent="0.3">
      <c r="A19" s="57">
        <f>IF(OR(COUNTIF($B$8:B19,B19)=1, COUNTIF($C$8:C19,C19)=1),A18+1,A18)</f>
        <v>12</v>
      </c>
      <c r="B19" s="57">
        <v>18513413</v>
      </c>
      <c r="C19" s="29" t="s">
        <v>293</v>
      </c>
      <c r="D19" s="49">
        <v>42705</v>
      </c>
      <c r="E19" s="64">
        <f t="shared" si="0"/>
        <v>37650</v>
      </c>
      <c r="F19" s="50"/>
      <c r="G19" s="50">
        <v>37650</v>
      </c>
      <c r="H19" s="51"/>
      <c r="I19" s="52"/>
      <c r="J19" s="53">
        <f t="shared" si="1"/>
        <v>37650</v>
      </c>
      <c r="K19" s="29">
        <f t="shared" si="2"/>
        <v>0</v>
      </c>
      <c r="L19" s="29">
        <f t="shared" si="3"/>
        <v>0</v>
      </c>
      <c r="M19" s="29">
        <f t="shared" si="4"/>
        <v>37650</v>
      </c>
      <c r="N19" s="54">
        <f t="shared" si="5"/>
        <v>0</v>
      </c>
      <c r="O19" s="55"/>
      <c r="P19" s="48">
        <v>42737</v>
      </c>
      <c r="Q19" s="75">
        <v>42748</v>
      </c>
      <c r="R19" s="58"/>
    </row>
    <row r="20" spans="1:18" s="59" customFormat="1" x14ac:dyDescent="0.3">
      <c r="A20" s="57">
        <f>IF(OR(COUNTIF($B$8:B20,B20)=1, COUNTIF($C$8:C20,C20)=1),A19+1,A19)</f>
        <v>13</v>
      </c>
      <c r="B20" s="57">
        <v>18513420</v>
      </c>
      <c r="C20" s="29" t="s">
        <v>294</v>
      </c>
      <c r="D20" s="49">
        <v>42705</v>
      </c>
      <c r="E20" s="64">
        <f t="shared" si="0"/>
        <v>37650</v>
      </c>
      <c r="F20" s="50"/>
      <c r="G20" s="50">
        <v>37650</v>
      </c>
      <c r="H20" s="51"/>
      <c r="I20" s="52"/>
      <c r="J20" s="53">
        <f t="shared" si="1"/>
        <v>37650</v>
      </c>
      <c r="K20" s="29">
        <f t="shared" si="2"/>
        <v>0</v>
      </c>
      <c r="L20" s="29">
        <f t="shared" si="3"/>
        <v>0</v>
      </c>
      <c r="M20" s="29">
        <f t="shared" si="4"/>
        <v>37650</v>
      </c>
      <c r="N20" s="54">
        <f t="shared" si="5"/>
        <v>0</v>
      </c>
      <c r="O20" s="55"/>
      <c r="P20" s="48">
        <v>42737</v>
      </c>
      <c r="Q20" s="75">
        <v>42748</v>
      </c>
      <c r="R20" s="58"/>
    </row>
    <row r="21" spans="1:18" s="59" customFormat="1" x14ac:dyDescent="0.3">
      <c r="A21" s="57">
        <f>IF(OR(COUNTIF($B$8:B21,B21)=1, COUNTIF($C$8:C21,C21)=1),A20+1,A20)</f>
        <v>14</v>
      </c>
      <c r="B21" s="57">
        <v>18513437</v>
      </c>
      <c r="C21" s="29" t="s">
        <v>295</v>
      </c>
      <c r="D21" s="49">
        <v>42705</v>
      </c>
      <c r="E21" s="64">
        <f t="shared" si="0"/>
        <v>37650</v>
      </c>
      <c r="F21" s="50"/>
      <c r="G21" s="50">
        <v>37650</v>
      </c>
      <c r="H21" s="51"/>
      <c r="I21" s="52"/>
      <c r="J21" s="53">
        <f t="shared" si="1"/>
        <v>37650</v>
      </c>
      <c r="K21" s="29">
        <f t="shared" si="2"/>
        <v>0</v>
      </c>
      <c r="L21" s="29">
        <f t="shared" si="3"/>
        <v>0</v>
      </c>
      <c r="M21" s="29">
        <f t="shared" si="4"/>
        <v>37650</v>
      </c>
      <c r="N21" s="54">
        <f t="shared" si="5"/>
        <v>0</v>
      </c>
      <c r="O21" s="55"/>
      <c r="P21" s="48">
        <v>42737</v>
      </c>
      <c r="Q21" s="75">
        <v>42748</v>
      </c>
      <c r="R21" s="58"/>
    </row>
    <row r="22" spans="1:18" s="59" customFormat="1" x14ac:dyDescent="0.3">
      <c r="A22" s="57">
        <f>IF(OR(COUNTIF($B$8:B22,B22)=1, COUNTIF($C$8:C22,C22)=1),A21+1,A21)</f>
        <v>15</v>
      </c>
      <c r="B22" s="57">
        <v>18510577</v>
      </c>
      <c r="C22" s="29" t="s">
        <v>296</v>
      </c>
      <c r="D22" s="49">
        <v>42705</v>
      </c>
      <c r="E22" s="64">
        <f t="shared" si="0"/>
        <v>37650</v>
      </c>
      <c r="F22" s="50"/>
      <c r="G22" s="50">
        <v>37650</v>
      </c>
      <c r="H22" s="51"/>
      <c r="I22" s="52"/>
      <c r="J22" s="53">
        <f t="shared" si="1"/>
        <v>37650</v>
      </c>
      <c r="K22" s="29">
        <f t="shared" si="2"/>
        <v>0</v>
      </c>
      <c r="L22" s="29">
        <f t="shared" si="3"/>
        <v>0</v>
      </c>
      <c r="M22" s="29">
        <f t="shared" si="4"/>
        <v>37650</v>
      </c>
      <c r="N22" s="54">
        <f t="shared" si="5"/>
        <v>0</v>
      </c>
      <c r="O22" s="55"/>
      <c r="P22" s="48">
        <v>42737</v>
      </c>
      <c r="Q22" s="75">
        <v>42748</v>
      </c>
      <c r="R22" s="58"/>
    </row>
    <row r="23" spans="1:18" s="59" customFormat="1" x14ac:dyDescent="0.3">
      <c r="A23" s="57">
        <f>IF(OR(COUNTIF($B$8:B23,B23)=1, COUNTIF($C$8:C23,C23)=1),A22+1,A22)</f>
        <v>16</v>
      </c>
      <c r="B23" s="57">
        <v>18507627</v>
      </c>
      <c r="C23" s="29" t="s">
        <v>297</v>
      </c>
      <c r="D23" s="49">
        <v>42705</v>
      </c>
      <c r="E23" s="64">
        <f t="shared" si="0"/>
        <v>37650</v>
      </c>
      <c r="F23" s="50"/>
      <c r="G23" s="50">
        <v>37650</v>
      </c>
      <c r="H23" s="51"/>
      <c r="I23" s="52"/>
      <c r="J23" s="53">
        <f t="shared" si="1"/>
        <v>37650</v>
      </c>
      <c r="K23" s="29">
        <f t="shared" si="2"/>
        <v>0</v>
      </c>
      <c r="L23" s="29">
        <f t="shared" si="3"/>
        <v>0</v>
      </c>
      <c r="M23" s="29">
        <f t="shared" si="4"/>
        <v>37650</v>
      </c>
      <c r="N23" s="54">
        <f t="shared" si="5"/>
        <v>0</v>
      </c>
      <c r="O23" s="55"/>
      <c r="P23" s="48">
        <v>42737</v>
      </c>
      <c r="Q23" s="75">
        <v>42748</v>
      </c>
      <c r="R23" s="58"/>
    </row>
    <row r="24" spans="1:18" s="59" customFormat="1" x14ac:dyDescent="0.3">
      <c r="A24" s="57">
        <f>IF(OR(COUNTIF($B$8:B24,B24)=1, COUNTIF($C$8:C24,C24)=1),A23+1,A23)</f>
        <v>17</v>
      </c>
      <c r="B24" s="57">
        <v>17669344</v>
      </c>
      <c r="C24" s="29" t="s">
        <v>298</v>
      </c>
      <c r="D24" s="49">
        <v>42705</v>
      </c>
      <c r="E24" s="64">
        <f t="shared" si="0"/>
        <v>37650</v>
      </c>
      <c r="F24" s="50"/>
      <c r="G24" s="50">
        <v>37650</v>
      </c>
      <c r="H24" s="51"/>
      <c r="I24" s="52"/>
      <c r="J24" s="53">
        <f t="shared" si="1"/>
        <v>37650</v>
      </c>
      <c r="K24" s="29">
        <f t="shared" si="2"/>
        <v>0</v>
      </c>
      <c r="L24" s="29">
        <f t="shared" si="3"/>
        <v>0</v>
      </c>
      <c r="M24" s="29">
        <f t="shared" si="4"/>
        <v>37650</v>
      </c>
      <c r="N24" s="54">
        <f t="shared" si="5"/>
        <v>0</v>
      </c>
      <c r="O24" s="55"/>
      <c r="P24" s="48">
        <v>42737</v>
      </c>
      <c r="Q24" s="75">
        <v>42748</v>
      </c>
      <c r="R24" s="58"/>
    </row>
    <row r="25" spans="1:18" s="59" customFormat="1" x14ac:dyDescent="0.3">
      <c r="A25" s="57">
        <f>IF(OR(COUNTIF($B$8:B25,B25)=1, COUNTIF($C$8:C25,C25)=1),A24+1,A24)</f>
        <v>18</v>
      </c>
      <c r="B25" s="57">
        <v>18507557</v>
      </c>
      <c r="C25" s="29" t="s">
        <v>299</v>
      </c>
      <c r="D25" s="49">
        <v>42705</v>
      </c>
      <c r="E25" s="64">
        <f t="shared" si="0"/>
        <v>37650</v>
      </c>
      <c r="F25" s="50"/>
      <c r="G25" s="50">
        <v>37650</v>
      </c>
      <c r="H25" s="51"/>
      <c r="I25" s="52"/>
      <c r="J25" s="53">
        <f t="shared" si="1"/>
        <v>37650</v>
      </c>
      <c r="K25" s="29">
        <f t="shared" si="2"/>
        <v>0</v>
      </c>
      <c r="L25" s="29">
        <f t="shared" si="3"/>
        <v>0</v>
      </c>
      <c r="M25" s="29">
        <f t="shared" si="4"/>
        <v>37650</v>
      </c>
      <c r="N25" s="54">
        <f t="shared" si="5"/>
        <v>0</v>
      </c>
      <c r="O25" s="55"/>
      <c r="P25" s="48">
        <v>42737</v>
      </c>
      <c r="Q25" s="75">
        <v>42748</v>
      </c>
      <c r="R25" s="58"/>
    </row>
    <row r="26" spans="1:18" s="59" customFormat="1" x14ac:dyDescent="0.3">
      <c r="A26" s="57">
        <f>IF(OR(COUNTIF($B$8:B26,B26)=1, COUNTIF($C$8:C26,C26)=1),A25+1,A25)</f>
        <v>19</v>
      </c>
      <c r="B26" s="57">
        <v>18513468</v>
      </c>
      <c r="C26" s="29" t="s">
        <v>300</v>
      </c>
      <c r="D26" s="49">
        <v>42705</v>
      </c>
      <c r="E26" s="64">
        <f t="shared" si="0"/>
        <v>37650</v>
      </c>
      <c r="F26" s="50"/>
      <c r="G26" s="50">
        <v>37650</v>
      </c>
      <c r="H26" s="51"/>
      <c r="I26" s="52"/>
      <c r="J26" s="53">
        <f t="shared" si="1"/>
        <v>37650</v>
      </c>
      <c r="K26" s="29">
        <f t="shared" si="2"/>
        <v>0</v>
      </c>
      <c r="L26" s="29">
        <f t="shared" si="3"/>
        <v>0</v>
      </c>
      <c r="M26" s="29">
        <f t="shared" si="4"/>
        <v>37650</v>
      </c>
      <c r="N26" s="54">
        <f t="shared" si="5"/>
        <v>0</v>
      </c>
      <c r="O26" s="55"/>
      <c r="P26" s="48">
        <v>42737</v>
      </c>
      <c r="Q26" s="75">
        <v>42748</v>
      </c>
      <c r="R26" s="58"/>
    </row>
    <row r="27" spans="1:18" s="59" customFormat="1" x14ac:dyDescent="0.3">
      <c r="A27" s="57">
        <f>IF(OR(COUNTIF($B$8:B27,B27)=1, COUNTIF($C$8:C27,C27)=1),A26+1,A26)</f>
        <v>20</v>
      </c>
      <c r="B27" s="57">
        <v>18513507</v>
      </c>
      <c r="C27" s="29" t="s">
        <v>301</v>
      </c>
      <c r="D27" s="49">
        <v>42705</v>
      </c>
      <c r="E27" s="64">
        <f t="shared" si="0"/>
        <v>37650</v>
      </c>
      <c r="F27" s="50"/>
      <c r="G27" s="50">
        <v>37650</v>
      </c>
      <c r="H27" s="51"/>
      <c r="I27" s="52"/>
      <c r="J27" s="53">
        <f t="shared" si="1"/>
        <v>37650</v>
      </c>
      <c r="K27" s="29">
        <f t="shared" si="2"/>
        <v>0</v>
      </c>
      <c r="L27" s="29">
        <f t="shared" si="3"/>
        <v>0</v>
      </c>
      <c r="M27" s="29">
        <f t="shared" si="4"/>
        <v>37650</v>
      </c>
      <c r="N27" s="54">
        <f t="shared" si="5"/>
        <v>0</v>
      </c>
      <c r="O27" s="55"/>
      <c r="P27" s="48">
        <v>42737</v>
      </c>
      <c r="Q27" s="75">
        <v>42748</v>
      </c>
      <c r="R27" s="58"/>
    </row>
    <row r="28" spans="1:18" s="59" customFormat="1" x14ac:dyDescent="0.3">
      <c r="A28" s="57">
        <f>IF(OR(COUNTIF($B$8:B28,B28)=1, COUNTIF($C$8:C28,C28)=1),A27+1,A27)</f>
        <v>21</v>
      </c>
      <c r="B28" s="57">
        <v>10751552</v>
      </c>
      <c r="C28" s="29" t="s">
        <v>302</v>
      </c>
      <c r="D28" s="49">
        <v>42705</v>
      </c>
      <c r="E28" s="64">
        <f t="shared" si="0"/>
        <v>37650</v>
      </c>
      <c r="F28" s="50"/>
      <c r="G28" s="50">
        <v>37650</v>
      </c>
      <c r="H28" s="51"/>
      <c r="I28" s="52"/>
      <c r="J28" s="53">
        <f t="shared" si="1"/>
        <v>37650</v>
      </c>
      <c r="K28" s="29">
        <f t="shared" si="2"/>
        <v>0</v>
      </c>
      <c r="L28" s="29">
        <f t="shared" si="3"/>
        <v>0</v>
      </c>
      <c r="M28" s="29">
        <f t="shared" si="4"/>
        <v>37650</v>
      </c>
      <c r="N28" s="54">
        <f t="shared" si="5"/>
        <v>0</v>
      </c>
      <c r="O28" s="55"/>
      <c r="P28" s="48">
        <v>42737</v>
      </c>
      <c r="Q28" s="75">
        <v>42748</v>
      </c>
      <c r="R28" s="58"/>
    </row>
    <row r="29" spans="1:18" s="59" customFormat="1" x14ac:dyDescent="0.3">
      <c r="A29" s="57">
        <f>IF(OR(COUNTIF($B$8:B29,B29)=1, COUNTIF($C$8:C29,C29)=1),A28+1,A28)</f>
        <v>22</v>
      </c>
      <c r="B29" s="57" t="s">
        <v>307</v>
      </c>
      <c r="C29" s="29" t="s">
        <v>303</v>
      </c>
      <c r="D29" s="49">
        <v>42705</v>
      </c>
      <c r="E29" s="64">
        <f t="shared" si="0"/>
        <v>37650</v>
      </c>
      <c r="F29" s="50"/>
      <c r="G29" s="50">
        <v>37650</v>
      </c>
      <c r="H29" s="51"/>
      <c r="I29" s="52"/>
      <c r="J29" s="53">
        <f t="shared" si="1"/>
        <v>37650</v>
      </c>
      <c r="K29" s="29">
        <f t="shared" si="2"/>
        <v>0</v>
      </c>
      <c r="L29" s="29">
        <f t="shared" si="3"/>
        <v>0</v>
      </c>
      <c r="M29" s="29">
        <f t="shared" si="4"/>
        <v>37650</v>
      </c>
      <c r="N29" s="54">
        <f t="shared" si="5"/>
        <v>0</v>
      </c>
      <c r="O29" s="55"/>
      <c r="P29" s="48">
        <v>42737</v>
      </c>
      <c r="Q29" s="75">
        <v>42748</v>
      </c>
      <c r="R29" s="58"/>
    </row>
    <row r="30" spans="1:18" s="59" customFormat="1" x14ac:dyDescent="0.3">
      <c r="A30" s="57">
        <f>IF(OR(COUNTIF($B$8:B30,B30)=1, COUNTIF($C$8:C30,C30)=1),A29+1,A29)</f>
        <v>23</v>
      </c>
      <c r="B30" s="57" t="s">
        <v>308</v>
      </c>
      <c r="C30" s="29" t="s">
        <v>304</v>
      </c>
      <c r="D30" s="49">
        <v>42705</v>
      </c>
      <c r="E30" s="64">
        <f t="shared" si="0"/>
        <v>37650</v>
      </c>
      <c r="F30" s="50"/>
      <c r="G30" s="50">
        <v>37650</v>
      </c>
      <c r="H30" s="51"/>
      <c r="I30" s="52"/>
      <c r="J30" s="53">
        <f t="shared" si="1"/>
        <v>37650</v>
      </c>
      <c r="K30" s="29">
        <f t="shared" si="2"/>
        <v>0</v>
      </c>
      <c r="L30" s="29">
        <f t="shared" si="3"/>
        <v>0</v>
      </c>
      <c r="M30" s="29">
        <f t="shared" si="4"/>
        <v>37650</v>
      </c>
      <c r="N30" s="54">
        <f t="shared" si="5"/>
        <v>0</v>
      </c>
      <c r="O30" s="55"/>
      <c r="P30" s="48">
        <v>42737</v>
      </c>
      <c r="Q30" s="75">
        <v>42748</v>
      </c>
      <c r="R30" s="58"/>
    </row>
    <row r="31" spans="1:18" s="59" customFormat="1" x14ac:dyDescent="0.3">
      <c r="A31" s="57">
        <f>IF(OR(COUNTIF($B$8:B31,B31)=1, COUNTIF($C$8:C31,C31)=1),A30+1,A30)</f>
        <v>24</v>
      </c>
      <c r="B31" s="57" t="s">
        <v>309</v>
      </c>
      <c r="C31" s="29" t="s">
        <v>305</v>
      </c>
      <c r="D31" s="49">
        <v>42705</v>
      </c>
      <c r="E31" s="64">
        <f t="shared" si="0"/>
        <v>37650</v>
      </c>
      <c r="F31" s="50"/>
      <c r="G31" s="50">
        <v>37650</v>
      </c>
      <c r="H31" s="51"/>
      <c r="I31" s="52"/>
      <c r="J31" s="53">
        <f t="shared" si="1"/>
        <v>37650</v>
      </c>
      <c r="K31" s="29">
        <f t="shared" si="2"/>
        <v>0</v>
      </c>
      <c r="L31" s="29">
        <f t="shared" si="3"/>
        <v>0</v>
      </c>
      <c r="M31" s="29">
        <f t="shared" si="4"/>
        <v>37650</v>
      </c>
      <c r="N31" s="54">
        <f t="shared" si="5"/>
        <v>0</v>
      </c>
      <c r="O31" s="55"/>
      <c r="P31" s="48">
        <v>42737</v>
      </c>
      <c r="Q31" s="75">
        <v>42748</v>
      </c>
      <c r="R31" s="58"/>
    </row>
    <row r="32" spans="1:18" s="59" customFormat="1" x14ac:dyDescent="0.3">
      <c r="A32" s="57">
        <f>IF(OR(COUNTIF($B$8:B32,B32)=1, COUNTIF($C$8:C32,C32)=1),A31+1,A31)</f>
        <v>25</v>
      </c>
      <c r="B32" s="57" t="s">
        <v>310</v>
      </c>
      <c r="C32" s="29" t="s">
        <v>306</v>
      </c>
      <c r="D32" s="49">
        <v>42705</v>
      </c>
      <c r="E32" s="64">
        <f t="shared" si="0"/>
        <v>37650</v>
      </c>
      <c r="F32" s="50"/>
      <c r="G32" s="50">
        <v>37650</v>
      </c>
      <c r="H32" s="51"/>
      <c r="I32" s="52"/>
      <c r="J32" s="53">
        <f t="shared" si="1"/>
        <v>37650</v>
      </c>
      <c r="K32" s="29">
        <f t="shared" si="2"/>
        <v>0</v>
      </c>
      <c r="L32" s="29">
        <f t="shared" si="3"/>
        <v>0</v>
      </c>
      <c r="M32" s="29">
        <f t="shared" si="4"/>
        <v>37650</v>
      </c>
      <c r="N32" s="54">
        <f t="shared" si="5"/>
        <v>0</v>
      </c>
      <c r="O32" s="55"/>
      <c r="P32" s="48">
        <v>42737</v>
      </c>
      <c r="Q32" s="75">
        <v>42748</v>
      </c>
      <c r="R32" s="58"/>
    </row>
    <row r="33" spans="1:18" s="11" customFormat="1" x14ac:dyDescent="0.3">
      <c r="A33" s="7">
        <f>IF(OR(COUNTIF($B$8:B33,B33)=1, COUNTIF($C$8:C33,C33)=1),A32+1,A32)</f>
        <v>26</v>
      </c>
      <c r="B33" s="7" t="s">
        <v>460</v>
      </c>
      <c r="C33" s="29" t="s">
        <v>461</v>
      </c>
      <c r="D33" s="49">
        <v>42705</v>
      </c>
      <c r="E33" s="64">
        <f t="shared" si="0"/>
        <v>44440</v>
      </c>
      <c r="F33" s="9"/>
      <c r="G33" s="9">
        <v>44440</v>
      </c>
      <c r="H33" s="23"/>
      <c r="I33" s="14"/>
      <c r="J33" s="25">
        <f t="shared" si="1"/>
        <v>44440</v>
      </c>
      <c r="K33" s="10">
        <f t="shared" si="2"/>
        <v>0</v>
      </c>
      <c r="L33" s="10">
        <f t="shared" si="3"/>
        <v>0</v>
      </c>
      <c r="M33" s="10">
        <f t="shared" si="4"/>
        <v>44440</v>
      </c>
      <c r="N33" s="30">
        <f t="shared" si="5"/>
        <v>0</v>
      </c>
      <c r="O33" s="24"/>
      <c r="P33" s="8">
        <v>42751</v>
      </c>
      <c r="Q33" s="6"/>
      <c r="R33" s="6"/>
    </row>
    <row r="34" spans="1:18" s="59" customFormat="1" x14ac:dyDescent="0.3">
      <c r="A34" s="57">
        <f>IF(OR(COUNTIF($B$8:B34,B34)=1, COUNTIF($C$8:C34,C34)=1),A33+1,A33)</f>
        <v>27</v>
      </c>
      <c r="B34" s="57">
        <v>18516979</v>
      </c>
      <c r="C34" s="29" t="s">
        <v>311</v>
      </c>
      <c r="D34" s="49">
        <v>42706</v>
      </c>
      <c r="E34" s="64">
        <f t="shared" si="0"/>
        <v>37650</v>
      </c>
      <c r="F34" s="50"/>
      <c r="G34" s="50">
        <v>37650</v>
      </c>
      <c r="H34" s="51"/>
      <c r="I34" s="52"/>
      <c r="J34" s="53">
        <f t="shared" ref="J34:J94" si="6">SUM(G34)</f>
        <v>37650</v>
      </c>
      <c r="K34" s="29">
        <f t="shared" ref="K34:K97" si="7">SUM(H34)</f>
        <v>0</v>
      </c>
      <c r="L34" s="29">
        <f t="shared" ref="L34:L97" si="8">SUM(I34)</f>
        <v>0</v>
      </c>
      <c r="M34" s="29">
        <f t="shared" si="4"/>
        <v>37650</v>
      </c>
      <c r="N34" s="54">
        <f t="shared" si="5"/>
        <v>0</v>
      </c>
      <c r="O34" s="55"/>
      <c r="P34" s="48">
        <v>42737</v>
      </c>
      <c r="Q34" s="75">
        <v>42748</v>
      </c>
      <c r="R34" s="58"/>
    </row>
    <row r="35" spans="1:18" s="59" customFormat="1" x14ac:dyDescent="0.3">
      <c r="A35" s="57">
        <f>IF(OR(COUNTIF($B$8:B35,B35)=1, COUNTIF($C$8:C35,C35)=1),A34+1,A34)</f>
        <v>28</v>
      </c>
      <c r="B35" s="57" t="s">
        <v>342</v>
      </c>
      <c r="C35" s="29" t="s">
        <v>312</v>
      </c>
      <c r="D35" s="49">
        <v>42710</v>
      </c>
      <c r="E35" s="64">
        <f t="shared" si="0"/>
        <v>37650</v>
      </c>
      <c r="F35" s="50"/>
      <c r="G35" s="50">
        <v>37650</v>
      </c>
      <c r="H35" s="51"/>
      <c r="I35" s="52"/>
      <c r="J35" s="53">
        <f t="shared" si="6"/>
        <v>37650</v>
      </c>
      <c r="K35" s="29">
        <f t="shared" si="7"/>
        <v>0</v>
      </c>
      <c r="L35" s="29">
        <f t="shared" si="8"/>
        <v>0</v>
      </c>
      <c r="M35" s="29">
        <f t="shared" si="4"/>
        <v>37650</v>
      </c>
      <c r="N35" s="54">
        <f t="shared" si="5"/>
        <v>0</v>
      </c>
      <c r="O35" s="55"/>
      <c r="P35" s="48">
        <v>42737</v>
      </c>
      <c r="Q35" s="75">
        <v>42748</v>
      </c>
      <c r="R35" s="58"/>
    </row>
    <row r="36" spans="1:18" s="59" customFormat="1" x14ac:dyDescent="0.3">
      <c r="A36" s="57">
        <f>IF(OR(COUNTIF($B$8:B36,B36)=1, COUNTIF($C$8:C36,C36)=1),A35+1,A35)</f>
        <v>29</v>
      </c>
      <c r="B36" s="57" t="s">
        <v>343</v>
      </c>
      <c r="C36" s="29" t="s">
        <v>313</v>
      </c>
      <c r="D36" s="49">
        <v>42710</v>
      </c>
      <c r="E36" s="64">
        <f t="shared" si="0"/>
        <v>37650</v>
      </c>
      <c r="F36" s="50"/>
      <c r="G36" s="50">
        <v>37650</v>
      </c>
      <c r="H36" s="51"/>
      <c r="I36" s="52"/>
      <c r="J36" s="53">
        <f t="shared" si="6"/>
        <v>37650</v>
      </c>
      <c r="K36" s="29">
        <f t="shared" si="7"/>
        <v>0</v>
      </c>
      <c r="L36" s="29">
        <f t="shared" si="8"/>
        <v>0</v>
      </c>
      <c r="M36" s="29">
        <f t="shared" si="4"/>
        <v>37650</v>
      </c>
      <c r="N36" s="54">
        <f t="shared" si="5"/>
        <v>0</v>
      </c>
      <c r="O36" s="55"/>
      <c r="P36" s="48">
        <v>42737</v>
      </c>
      <c r="Q36" s="75">
        <v>42748</v>
      </c>
      <c r="R36" s="58"/>
    </row>
    <row r="37" spans="1:18" s="59" customFormat="1" x14ac:dyDescent="0.3">
      <c r="A37" s="57">
        <f>IF(OR(COUNTIF($B$8:B37,B37)=1, COUNTIF($C$8:C37,C37)=1),A36+1,A36)</f>
        <v>30</v>
      </c>
      <c r="B37" s="57" t="s">
        <v>344</v>
      </c>
      <c r="C37" s="29" t="s">
        <v>314</v>
      </c>
      <c r="D37" s="49">
        <v>42710</v>
      </c>
      <c r="E37" s="64">
        <f t="shared" si="0"/>
        <v>37650</v>
      </c>
      <c r="F37" s="50"/>
      <c r="G37" s="50">
        <v>37650</v>
      </c>
      <c r="H37" s="51"/>
      <c r="I37" s="52"/>
      <c r="J37" s="53">
        <f t="shared" si="6"/>
        <v>37650</v>
      </c>
      <c r="K37" s="29">
        <f t="shared" si="7"/>
        <v>0</v>
      </c>
      <c r="L37" s="29">
        <f t="shared" si="8"/>
        <v>0</v>
      </c>
      <c r="M37" s="29">
        <f t="shared" si="4"/>
        <v>37650</v>
      </c>
      <c r="N37" s="54">
        <f t="shared" si="5"/>
        <v>0</v>
      </c>
      <c r="O37" s="55"/>
      <c r="P37" s="48">
        <v>42737</v>
      </c>
      <c r="Q37" s="75">
        <v>42748</v>
      </c>
      <c r="R37" s="58"/>
    </row>
    <row r="38" spans="1:18" s="59" customFormat="1" x14ac:dyDescent="0.3">
      <c r="A38" s="57">
        <f>IF(OR(COUNTIF($B$8:B38,B38)=1, COUNTIF($C$8:C38,C38)=1),A37+1,A37)</f>
        <v>31</v>
      </c>
      <c r="B38" s="57" t="s">
        <v>345</v>
      </c>
      <c r="C38" s="29" t="s">
        <v>315</v>
      </c>
      <c r="D38" s="49">
        <v>42710</v>
      </c>
      <c r="E38" s="64">
        <f t="shared" si="0"/>
        <v>37650</v>
      </c>
      <c r="F38" s="50"/>
      <c r="G38" s="50">
        <v>37650</v>
      </c>
      <c r="H38" s="51"/>
      <c r="I38" s="52"/>
      <c r="J38" s="53">
        <f t="shared" si="6"/>
        <v>37650</v>
      </c>
      <c r="K38" s="29">
        <f t="shared" si="7"/>
        <v>0</v>
      </c>
      <c r="L38" s="29">
        <f t="shared" si="8"/>
        <v>0</v>
      </c>
      <c r="M38" s="29">
        <f t="shared" si="4"/>
        <v>37650</v>
      </c>
      <c r="N38" s="54">
        <f t="shared" si="5"/>
        <v>0</v>
      </c>
      <c r="O38" s="55"/>
      <c r="P38" s="48">
        <v>42737</v>
      </c>
      <c r="Q38" s="75">
        <v>42748</v>
      </c>
      <c r="R38" s="58"/>
    </row>
    <row r="39" spans="1:18" s="59" customFormat="1" x14ac:dyDescent="0.3">
      <c r="A39" s="57">
        <f>IF(OR(COUNTIF($B$8:B39,B39)=1, COUNTIF($C$8:C39,C39)=1),A38+1,A38)</f>
        <v>32</v>
      </c>
      <c r="B39" s="57" t="s">
        <v>346</v>
      </c>
      <c r="C39" s="29" t="s">
        <v>316</v>
      </c>
      <c r="D39" s="49">
        <v>42710</v>
      </c>
      <c r="E39" s="64">
        <f t="shared" si="0"/>
        <v>37650</v>
      </c>
      <c r="F39" s="50"/>
      <c r="G39" s="50">
        <v>37650</v>
      </c>
      <c r="H39" s="51"/>
      <c r="I39" s="52"/>
      <c r="J39" s="53">
        <f t="shared" si="6"/>
        <v>37650</v>
      </c>
      <c r="K39" s="29">
        <f t="shared" si="7"/>
        <v>0</v>
      </c>
      <c r="L39" s="29">
        <f t="shared" si="8"/>
        <v>0</v>
      </c>
      <c r="M39" s="29">
        <f t="shared" si="4"/>
        <v>37650</v>
      </c>
      <c r="N39" s="54">
        <f t="shared" si="5"/>
        <v>0</v>
      </c>
      <c r="O39" s="55"/>
      <c r="P39" s="48">
        <v>42737</v>
      </c>
      <c r="Q39" s="75">
        <v>42748</v>
      </c>
      <c r="R39" s="58"/>
    </row>
    <row r="40" spans="1:18" s="59" customFormat="1" x14ac:dyDescent="0.3">
      <c r="A40" s="57">
        <f>IF(OR(COUNTIF($B$8:B40,B40)=1, COUNTIF($C$8:C40,C40)=1),A39+1,A39)</f>
        <v>33</v>
      </c>
      <c r="B40" s="57" t="s">
        <v>347</v>
      </c>
      <c r="C40" s="29" t="s">
        <v>317</v>
      </c>
      <c r="D40" s="49">
        <v>42710</v>
      </c>
      <c r="E40" s="64">
        <f t="shared" si="0"/>
        <v>37650</v>
      </c>
      <c r="F40" s="50"/>
      <c r="G40" s="50">
        <v>37650</v>
      </c>
      <c r="H40" s="51"/>
      <c r="I40" s="52"/>
      <c r="J40" s="53">
        <f t="shared" si="6"/>
        <v>37650</v>
      </c>
      <c r="K40" s="29">
        <f t="shared" si="7"/>
        <v>0</v>
      </c>
      <c r="L40" s="29">
        <f t="shared" si="8"/>
        <v>0</v>
      </c>
      <c r="M40" s="29">
        <f t="shared" si="4"/>
        <v>37650</v>
      </c>
      <c r="N40" s="54">
        <f t="shared" si="5"/>
        <v>0</v>
      </c>
      <c r="O40" s="55"/>
      <c r="P40" s="48">
        <v>42737</v>
      </c>
      <c r="Q40" s="75">
        <v>42748</v>
      </c>
      <c r="R40" s="58"/>
    </row>
    <row r="41" spans="1:18" s="59" customFormat="1" x14ac:dyDescent="0.3">
      <c r="A41" s="57">
        <f>IF(OR(COUNTIF($B$8:B41,B41)=1, COUNTIF($C$8:C41,C41)=1),A40+1,A40)</f>
        <v>34</v>
      </c>
      <c r="B41" s="57" t="s">
        <v>348</v>
      </c>
      <c r="C41" s="29" t="s">
        <v>318</v>
      </c>
      <c r="D41" s="49">
        <v>42710</v>
      </c>
      <c r="E41" s="64">
        <f t="shared" si="0"/>
        <v>37650</v>
      </c>
      <c r="F41" s="50"/>
      <c r="G41" s="50">
        <v>37650</v>
      </c>
      <c r="H41" s="51"/>
      <c r="I41" s="52"/>
      <c r="J41" s="53">
        <f t="shared" si="6"/>
        <v>37650</v>
      </c>
      <c r="K41" s="29">
        <f t="shared" si="7"/>
        <v>0</v>
      </c>
      <c r="L41" s="29">
        <f t="shared" si="8"/>
        <v>0</v>
      </c>
      <c r="M41" s="29">
        <f t="shared" si="4"/>
        <v>37650</v>
      </c>
      <c r="N41" s="54">
        <f t="shared" si="5"/>
        <v>0</v>
      </c>
      <c r="O41" s="55"/>
      <c r="P41" s="48">
        <v>42737</v>
      </c>
      <c r="Q41" s="75">
        <v>42748</v>
      </c>
      <c r="R41" s="58"/>
    </row>
    <row r="42" spans="1:18" s="59" customFormat="1" x14ac:dyDescent="0.3">
      <c r="A42" s="57">
        <f>IF(OR(COUNTIF($B$8:B42,B42)=1, COUNTIF($C$8:C42,C42)=1),A41+1,A41)</f>
        <v>35</v>
      </c>
      <c r="B42" s="57" t="s">
        <v>349</v>
      </c>
      <c r="C42" s="29" t="s">
        <v>319</v>
      </c>
      <c r="D42" s="49">
        <v>42710</v>
      </c>
      <c r="E42" s="64">
        <f t="shared" si="0"/>
        <v>37650</v>
      </c>
      <c r="F42" s="50"/>
      <c r="G42" s="50">
        <v>37650</v>
      </c>
      <c r="H42" s="51"/>
      <c r="I42" s="52"/>
      <c r="J42" s="53">
        <f t="shared" si="6"/>
        <v>37650</v>
      </c>
      <c r="K42" s="29">
        <f t="shared" si="7"/>
        <v>0</v>
      </c>
      <c r="L42" s="29">
        <f t="shared" si="8"/>
        <v>0</v>
      </c>
      <c r="M42" s="29">
        <f t="shared" si="4"/>
        <v>37650</v>
      </c>
      <c r="N42" s="54">
        <f t="shared" si="5"/>
        <v>0</v>
      </c>
      <c r="O42" s="55"/>
      <c r="P42" s="48">
        <v>42737</v>
      </c>
      <c r="Q42" s="75">
        <v>42748</v>
      </c>
      <c r="R42" s="58"/>
    </row>
    <row r="43" spans="1:18" s="59" customFormat="1" x14ac:dyDescent="0.3">
      <c r="A43" s="57">
        <f>IF(OR(COUNTIF($B$8:B43,B43)=1, COUNTIF($C$8:C43,C43)=1),A42+1,A42)</f>
        <v>36</v>
      </c>
      <c r="B43" s="57" t="s">
        <v>350</v>
      </c>
      <c r="C43" s="29" t="s">
        <v>320</v>
      </c>
      <c r="D43" s="49">
        <v>42710</v>
      </c>
      <c r="E43" s="64">
        <f t="shared" si="0"/>
        <v>37650</v>
      </c>
      <c r="F43" s="50"/>
      <c r="G43" s="50">
        <v>37650</v>
      </c>
      <c r="H43" s="51"/>
      <c r="I43" s="52"/>
      <c r="J43" s="53">
        <f t="shared" si="6"/>
        <v>37650</v>
      </c>
      <c r="K43" s="29">
        <f t="shared" si="7"/>
        <v>0</v>
      </c>
      <c r="L43" s="29">
        <f t="shared" si="8"/>
        <v>0</v>
      </c>
      <c r="M43" s="29">
        <f t="shared" si="4"/>
        <v>37650</v>
      </c>
      <c r="N43" s="54">
        <f t="shared" si="5"/>
        <v>0</v>
      </c>
      <c r="O43" s="55"/>
      <c r="P43" s="48">
        <v>42737</v>
      </c>
      <c r="Q43" s="75">
        <v>42748</v>
      </c>
      <c r="R43" s="58"/>
    </row>
    <row r="44" spans="1:18" s="59" customFormat="1" x14ac:dyDescent="0.3">
      <c r="A44" s="57">
        <f>IF(OR(COUNTIF($B$8:B44,B44)=1, COUNTIF($C$8:C44,C44)=1),A43+1,A43)</f>
        <v>37</v>
      </c>
      <c r="B44" s="57" t="s">
        <v>351</v>
      </c>
      <c r="C44" s="29" t="s">
        <v>321</v>
      </c>
      <c r="D44" s="49">
        <v>42710</v>
      </c>
      <c r="E44" s="64">
        <f t="shared" si="0"/>
        <v>37650</v>
      </c>
      <c r="F44" s="50"/>
      <c r="G44" s="50">
        <v>37650</v>
      </c>
      <c r="H44" s="51"/>
      <c r="I44" s="52"/>
      <c r="J44" s="53">
        <f t="shared" si="6"/>
        <v>37650</v>
      </c>
      <c r="K44" s="29">
        <f t="shared" si="7"/>
        <v>0</v>
      </c>
      <c r="L44" s="29">
        <f t="shared" si="8"/>
        <v>0</v>
      </c>
      <c r="M44" s="29">
        <f t="shared" si="4"/>
        <v>37650</v>
      </c>
      <c r="N44" s="54">
        <f t="shared" si="5"/>
        <v>0</v>
      </c>
      <c r="O44" s="55"/>
      <c r="P44" s="48">
        <v>42737</v>
      </c>
      <c r="Q44" s="75">
        <v>42748</v>
      </c>
      <c r="R44" s="58"/>
    </row>
    <row r="45" spans="1:18" s="59" customFormat="1" x14ac:dyDescent="0.3">
      <c r="A45" s="57">
        <f>IF(OR(COUNTIF($B$8:B45,B45)=1, COUNTIF($C$8:C45,C45)=1),A44+1,A44)</f>
        <v>38</v>
      </c>
      <c r="B45" s="57" t="s">
        <v>352</v>
      </c>
      <c r="C45" s="29" t="s">
        <v>322</v>
      </c>
      <c r="D45" s="49">
        <v>42710</v>
      </c>
      <c r="E45" s="64">
        <f t="shared" si="0"/>
        <v>37650</v>
      </c>
      <c r="F45" s="50"/>
      <c r="G45" s="50">
        <v>37650</v>
      </c>
      <c r="H45" s="51"/>
      <c r="I45" s="52"/>
      <c r="J45" s="53">
        <f t="shared" si="6"/>
        <v>37650</v>
      </c>
      <c r="K45" s="29">
        <f t="shared" si="7"/>
        <v>0</v>
      </c>
      <c r="L45" s="29">
        <f t="shared" si="8"/>
        <v>0</v>
      </c>
      <c r="M45" s="29">
        <f t="shared" si="4"/>
        <v>37650</v>
      </c>
      <c r="N45" s="54">
        <f t="shared" si="5"/>
        <v>0</v>
      </c>
      <c r="O45" s="55"/>
      <c r="P45" s="48">
        <v>42737</v>
      </c>
      <c r="Q45" s="75">
        <v>42748</v>
      </c>
      <c r="R45" s="58"/>
    </row>
    <row r="46" spans="1:18" s="59" customFormat="1" x14ac:dyDescent="0.3">
      <c r="A46" s="57">
        <f>IF(OR(COUNTIF($B$8:B46,B46)=1, COUNTIF($C$8:C46,C46)=1),A45+1,A45)</f>
        <v>39</v>
      </c>
      <c r="B46" s="57" t="s">
        <v>353</v>
      </c>
      <c r="C46" s="29" t="s">
        <v>323</v>
      </c>
      <c r="D46" s="49">
        <v>42710</v>
      </c>
      <c r="E46" s="64">
        <f t="shared" si="0"/>
        <v>37650</v>
      </c>
      <c r="F46" s="50"/>
      <c r="G46" s="50">
        <v>37650</v>
      </c>
      <c r="H46" s="51"/>
      <c r="I46" s="52"/>
      <c r="J46" s="53">
        <f t="shared" si="6"/>
        <v>37650</v>
      </c>
      <c r="K46" s="29">
        <f t="shared" si="7"/>
        <v>0</v>
      </c>
      <c r="L46" s="29">
        <f t="shared" si="8"/>
        <v>0</v>
      </c>
      <c r="M46" s="29">
        <f t="shared" si="4"/>
        <v>37650</v>
      </c>
      <c r="N46" s="54">
        <f t="shared" si="5"/>
        <v>0</v>
      </c>
      <c r="O46" s="55"/>
      <c r="P46" s="48">
        <v>42737</v>
      </c>
      <c r="Q46" s="75">
        <v>42748</v>
      </c>
      <c r="R46" s="58"/>
    </row>
    <row r="47" spans="1:18" s="59" customFormat="1" x14ac:dyDescent="0.3">
      <c r="A47" s="57">
        <f>IF(OR(COUNTIF($B$8:B47,B47)=1, COUNTIF($C$8:C47,C47)=1),A46+1,A46)</f>
        <v>40</v>
      </c>
      <c r="B47" s="57" t="s">
        <v>354</v>
      </c>
      <c r="C47" s="29" t="s">
        <v>324</v>
      </c>
      <c r="D47" s="49">
        <v>42710</v>
      </c>
      <c r="E47" s="64">
        <f t="shared" si="0"/>
        <v>37650</v>
      </c>
      <c r="F47" s="50"/>
      <c r="G47" s="50">
        <v>37650</v>
      </c>
      <c r="H47" s="51"/>
      <c r="I47" s="52"/>
      <c r="J47" s="53">
        <f t="shared" si="6"/>
        <v>37650</v>
      </c>
      <c r="K47" s="29">
        <f t="shared" si="7"/>
        <v>0</v>
      </c>
      <c r="L47" s="29">
        <f t="shared" si="8"/>
        <v>0</v>
      </c>
      <c r="M47" s="29">
        <f t="shared" si="4"/>
        <v>37650</v>
      </c>
      <c r="N47" s="54">
        <f t="shared" si="5"/>
        <v>0</v>
      </c>
      <c r="O47" s="55"/>
      <c r="P47" s="48">
        <v>42737</v>
      </c>
      <c r="Q47" s="75">
        <v>42748</v>
      </c>
      <c r="R47" s="58"/>
    </row>
    <row r="48" spans="1:18" s="59" customFormat="1" x14ac:dyDescent="0.3">
      <c r="A48" s="57">
        <f>IF(OR(COUNTIF($B$8:B48,B48)=1, COUNTIF($C$8:C48,C48)=1),A47+1,A47)</f>
        <v>41</v>
      </c>
      <c r="B48" s="57" t="s">
        <v>355</v>
      </c>
      <c r="C48" s="29" t="s">
        <v>325</v>
      </c>
      <c r="D48" s="49">
        <v>42710</v>
      </c>
      <c r="E48" s="64">
        <f t="shared" si="0"/>
        <v>37650</v>
      </c>
      <c r="F48" s="50"/>
      <c r="G48" s="50">
        <v>37650</v>
      </c>
      <c r="H48" s="51"/>
      <c r="I48" s="52"/>
      <c r="J48" s="53">
        <f t="shared" si="6"/>
        <v>37650</v>
      </c>
      <c r="K48" s="29">
        <f t="shared" si="7"/>
        <v>0</v>
      </c>
      <c r="L48" s="29">
        <f t="shared" si="8"/>
        <v>0</v>
      </c>
      <c r="M48" s="29">
        <f t="shared" si="4"/>
        <v>37650</v>
      </c>
      <c r="N48" s="54">
        <f t="shared" si="5"/>
        <v>0</v>
      </c>
      <c r="O48" s="55"/>
      <c r="P48" s="48">
        <v>42737</v>
      </c>
      <c r="Q48" s="75">
        <v>42748</v>
      </c>
      <c r="R48" s="58"/>
    </row>
    <row r="49" spans="1:18" s="59" customFormat="1" x14ac:dyDescent="0.3">
      <c r="A49" s="57">
        <f>IF(OR(COUNTIF($B$8:B49,B49)=1, COUNTIF($C$8:C49,C49)=1),A48+1,A48)</f>
        <v>42</v>
      </c>
      <c r="B49" s="57" t="s">
        <v>356</v>
      </c>
      <c r="C49" s="29" t="s">
        <v>326</v>
      </c>
      <c r="D49" s="49">
        <v>42710</v>
      </c>
      <c r="E49" s="64">
        <f t="shared" si="0"/>
        <v>37650</v>
      </c>
      <c r="F49" s="50"/>
      <c r="G49" s="50">
        <v>37650</v>
      </c>
      <c r="H49" s="51"/>
      <c r="I49" s="52"/>
      <c r="J49" s="53">
        <f t="shared" si="6"/>
        <v>37650</v>
      </c>
      <c r="K49" s="29">
        <f t="shared" si="7"/>
        <v>0</v>
      </c>
      <c r="L49" s="29">
        <f t="shared" si="8"/>
        <v>0</v>
      </c>
      <c r="M49" s="29">
        <f t="shared" si="4"/>
        <v>37650</v>
      </c>
      <c r="N49" s="54">
        <f t="shared" si="5"/>
        <v>0</v>
      </c>
      <c r="O49" s="55"/>
      <c r="P49" s="48">
        <v>42737</v>
      </c>
      <c r="Q49" s="75">
        <v>42748</v>
      </c>
      <c r="R49" s="58"/>
    </row>
    <row r="50" spans="1:18" s="59" customFormat="1" x14ac:dyDescent="0.3">
      <c r="A50" s="57">
        <f>IF(OR(COUNTIF($B$8:B50,B50)=1, COUNTIF($C$8:C50,C50)=1),A49+1,A49)</f>
        <v>43</v>
      </c>
      <c r="B50" s="57" t="s">
        <v>357</v>
      </c>
      <c r="C50" s="29" t="s">
        <v>327</v>
      </c>
      <c r="D50" s="49">
        <v>42710</v>
      </c>
      <c r="E50" s="64">
        <f t="shared" si="0"/>
        <v>37650</v>
      </c>
      <c r="F50" s="50"/>
      <c r="G50" s="50">
        <v>37650</v>
      </c>
      <c r="H50" s="51"/>
      <c r="I50" s="52"/>
      <c r="J50" s="53">
        <f t="shared" si="6"/>
        <v>37650</v>
      </c>
      <c r="K50" s="29">
        <f t="shared" si="7"/>
        <v>0</v>
      </c>
      <c r="L50" s="29">
        <f t="shared" si="8"/>
        <v>0</v>
      </c>
      <c r="M50" s="29">
        <f t="shared" si="4"/>
        <v>37650</v>
      </c>
      <c r="N50" s="54">
        <f t="shared" si="5"/>
        <v>0</v>
      </c>
      <c r="O50" s="55"/>
      <c r="P50" s="48">
        <v>42737</v>
      </c>
      <c r="Q50" s="75">
        <v>42748</v>
      </c>
      <c r="R50" s="58"/>
    </row>
    <row r="51" spans="1:18" s="59" customFormat="1" x14ac:dyDescent="0.3">
      <c r="A51" s="57">
        <f>IF(OR(COUNTIF($B$8:B51,B51)=1, COUNTIF($C$8:C51,C51)=1),A50+1,A50)</f>
        <v>44</v>
      </c>
      <c r="B51" s="57" t="s">
        <v>358</v>
      </c>
      <c r="C51" s="29" t="s">
        <v>328</v>
      </c>
      <c r="D51" s="49">
        <v>42710</v>
      </c>
      <c r="E51" s="64">
        <f t="shared" si="0"/>
        <v>37650</v>
      </c>
      <c r="F51" s="50"/>
      <c r="G51" s="50">
        <v>37650</v>
      </c>
      <c r="H51" s="51"/>
      <c r="I51" s="52"/>
      <c r="J51" s="53">
        <f t="shared" si="6"/>
        <v>37650</v>
      </c>
      <c r="K51" s="29">
        <f t="shared" si="7"/>
        <v>0</v>
      </c>
      <c r="L51" s="29">
        <f t="shared" si="8"/>
        <v>0</v>
      </c>
      <c r="M51" s="29">
        <f t="shared" si="4"/>
        <v>37650</v>
      </c>
      <c r="N51" s="54">
        <f t="shared" si="5"/>
        <v>0</v>
      </c>
      <c r="O51" s="55"/>
      <c r="P51" s="48">
        <v>42737</v>
      </c>
      <c r="Q51" s="75">
        <v>42748</v>
      </c>
      <c r="R51" s="58"/>
    </row>
    <row r="52" spans="1:18" s="59" customFormat="1" x14ac:dyDescent="0.3">
      <c r="A52" s="57">
        <f>IF(OR(COUNTIF($B$8:B52,B52)=1, COUNTIF($C$8:C52,C52)=1),A51+1,A51)</f>
        <v>45</v>
      </c>
      <c r="B52" s="57" t="s">
        <v>359</v>
      </c>
      <c r="C52" s="29" t="s">
        <v>329</v>
      </c>
      <c r="D52" s="49">
        <v>42710</v>
      </c>
      <c r="E52" s="64">
        <f t="shared" si="0"/>
        <v>37650</v>
      </c>
      <c r="F52" s="50"/>
      <c r="G52" s="50">
        <v>37650</v>
      </c>
      <c r="H52" s="51"/>
      <c r="I52" s="52"/>
      <c r="J52" s="53">
        <f t="shared" si="6"/>
        <v>37650</v>
      </c>
      <c r="K52" s="29">
        <f t="shared" si="7"/>
        <v>0</v>
      </c>
      <c r="L52" s="29">
        <f t="shared" si="8"/>
        <v>0</v>
      </c>
      <c r="M52" s="29">
        <f t="shared" si="4"/>
        <v>37650</v>
      </c>
      <c r="N52" s="54">
        <f t="shared" si="5"/>
        <v>0</v>
      </c>
      <c r="O52" s="55"/>
      <c r="P52" s="48">
        <v>42737</v>
      </c>
      <c r="Q52" s="75">
        <v>42748</v>
      </c>
      <c r="R52" s="58"/>
    </row>
    <row r="53" spans="1:18" s="59" customFormat="1" x14ac:dyDescent="0.3">
      <c r="A53" s="57">
        <f>IF(OR(COUNTIF($B$8:B53,B53)=1, COUNTIF($C$8:C53,C53)=1),A52+1,A52)</f>
        <v>46</v>
      </c>
      <c r="B53" s="57" t="s">
        <v>360</v>
      </c>
      <c r="C53" s="29" t="s">
        <v>330</v>
      </c>
      <c r="D53" s="49">
        <v>42710</v>
      </c>
      <c r="E53" s="64">
        <f t="shared" si="0"/>
        <v>37650</v>
      </c>
      <c r="F53" s="50"/>
      <c r="G53" s="50">
        <v>37650</v>
      </c>
      <c r="H53" s="51"/>
      <c r="I53" s="52"/>
      <c r="J53" s="53">
        <f t="shared" si="6"/>
        <v>37650</v>
      </c>
      <c r="K53" s="29">
        <f t="shared" si="7"/>
        <v>0</v>
      </c>
      <c r="L53" s="29">
        <f t="shared" si="8"/>
        <v>0</v>
      </c>
      <c r="M53" s="29">
        <f t="shared" si="4"/>
        <v>37650</v>
      </c>
      <c r="N53" s="54">
        <f t="shared" si="5"/>
        <v>0</v>
      </c>
      <c r="O53" s="55"/>
      <c r="P53" s="48">
        <v>42737</v>
      </c>
      <c r="Q53" s="75">
        <v>42748</v>
      </c>
      <c r="R53" s="58"/>
    </row>
    <row r="54" spans="1:18" s="59" customFormat="1" x14ac:dyDescent="0.3">
      <c r="A54" s="57">
        <f>IF(OR(COUNTIF($B$8:B54,B54)=1, COUNTIF($C$8:C54,C54)=1),A53+1,A53)</f>
        <v>47</v>
      </c>
      <c r="B54" s="57" t="s">
        <v>361</v>
      </c>
      <c r="C54" s="29" t="s">
        <v>331</v>
      </c>
      <c r="D54" s="49">
        <v>42710</v>
      </c>
      <c r="E54" s="64">
        <f t="shared" si="0"/>
        <v>37650</v>
      </c>
      <c r="F54" s="50"/>
      <c r="G54" s="50">
        <v>37650</v>
      </c>
      <c r="H54" s="51"/>
      <c r="I54" s="52"/>
      <c r="J54" s="53">
        <f t="shared" si="6"/>
        <v>37650</v>
      </c>
      <c r="K54" s="29">
        <f t="shared" si="7"/>
        <v>0</v>
      </c>
      <c r="L54" s="29">
        <f t="shared" si="8"/>
        <v>0</v>
      </c>
      <c r="M54" s="29">
        <f t="shared" si="4"/>
        <v>37650</v>
      </c>
      <c r="N54" s="54">
        <f t="shared" si="5"/>
        <v>0</v>
      </c>
      <c r="O54" s="55"/>
      <c r="P54" s="48">
        <v>42737</v>
      </c>
      <c r="Q54" s="75">
        <v>42748</v>
      </c>
      <c r="R54" s="58"/>
    </row>
    <row r="55" spans="1:18" s="59" customFormat="1" x14ac:dyDescent="0.3">
      <c r="A55" s="57">
        <f>IF(OR(COUNTIF($B$8:B55,B55)=1, COUNTIF($C$8:C55,C55)=1),A54+1,A54)</f>
        <v>48</v>
      </c>
      <c r="B55" s="57" t="s">
        <v>362</v>
      </c>
      <c r="C55" s="29" t="s">
        <v>332</v>
      </c>
      <c r="D55" s="49">
        <v>42710</v>
      </c>
      <c r="E55" s="64">
        <f t="shared" si="0"/>
        <v>37650</v>
      </c>
      <c r="F55" s="50"/>
      <c r="G55" s="50">
        <v>37650</v>
      </c>
      <c r="H55" s="51"/>
      <c r="I55" s="52"/>
      <c r="J55" s="53">
        <f t="shared" si="6"/>
        <v>37650</v>
      </c>
      <c r="K55" s="29">
        <f t="shared" si="7"/>
        <v>0</v>
      </c>
      <c r="L55" s="29">
        <f t="shared" si="8"/>
        <v>0</v>
      </c>
      <c r="M55" s="29">
        <f t="shared" si="4"/>
        <v>37650</v>
      </c>
      <c r="N55" s="54">
        <f t="shared" si="5"/>
        <v>0</v>
      </c>
      <c r="O55" s="55"/>
      <c r="P55" s="48">
        <v>42737</v>
      </c>
      <c r="Q55" s="75">
        <v>42748</v>
      </c>
      <c r="R55" s="58"/>
    </row>
    <row r="56" spans="1:18" s="59" customFormat="1" x14ac:dyDescent="0.3">
      <c r="A56" s="57">
        <f>IF(OR(COUNTIF($B$8:B56,B56)=1, COUNTIF($C$8:C56,C56)=1),A55+1,A55)</f>
        <v>49</v>
      </c>
      <c r="B56" s="57" t="s">
        <v>363</v>
      </c>
      <c r="C56" s="29" t="s">
        <v>333</v>
      </c>
      <c r="D56" s="49">
        <v>42710</v>
      </c>
      <c r="E56" s="64">
        <f t="shared" si="0"/>
        <v>37650</v>
      </c>
      <c r="F56" s="50"/>
      <c r="G56" s="50">
        <v>37650</v>
      </c>
      <c r="H56" s="51"/>
      <c r="I56" s="52"/>
      <c r="J56" s="53">
        <f t="shared" si="6"/>
        <v>37650</v>
      </c>
      <c r="K56" s="29">
        <f t="shared" si="7"/>
        <v>0</v>
      </c>
      <c r="L56" s="29">
        <f t="shared" si="8"/>
        <v>0</v>
      </c>
      <c r="M56" s="29">
        <f t="shared" si="4"/>
        <v>37650</v>
      </c>
      <c r="N56" s="54">
        <f t="shared" si="5"/>
        <v>0</v>
      </c>
      <c r="O56" s="55"/>
      <c r="P56" s="48">
        <v>42737</v>
      </c>
      <c r="Q56" s="75">
        <v>42748</v>
      </c>
      <c r="R56" s="58"/>
    </row>
    <row r="57" spans="1:18" s="59" customFormat="1" x14ac:dyDescent="0.3">
      <c r="A57" s="57">
        <f>IF(OR(COUNTIF($B$8:B57,B57)=1, COUNTIF($C$8:C57,C57)=1),A56+1,A56)</f>
        <v>50</v>
      </c>
      <c r="B57" s="57" t="s">
        <v>364</v>
      </c>
      <c r="C57" s="29" t="s">
        <v>334</v>
      </c>
      <c r="D57" s="49">
        <v>42710</v>
      </c>
      <c r="E57" s="64">
        <f t="shared" si="0"/>
        <v>37650</v>
      </c>
      <c r="F57" s="50"/>
      <c r="G57" s="50">
        <v>37650</v>
      </c>
      <c r="H57" s="51"/>
      <c r="I57" s="52"/>
      <c r="J57" s="53">
        <f t="shared" si="6"/>
        <v>37650</v>
      </c>
      <c r="K57" s="29">
        <f t="shared" si="7"/>
        <v>0</v>
      </c>
      <c r="L57" s="29">
        <f t="shared" si="8"/>
        <v>0</v>
      </c>
      <c r="M57" s="29">
        <f t="shared" si="4"/>
        <v>37650</v>
      </c>
      <c r="N57" s="54">
        <f t="shared" si="5"/>
        <v>0</v>
      </c>
      <c r="O57" s="55"/>
      <c r="P57" s="48">
        <v>42737</v>
      </c>
      <c r="Q57" s="75">
        <v>42748</v>
      </c>
      <c r="R57" s="58"/>
    </row>
    <row r="58" spans="1:18" s="59" customFormat="1" x14ac:dyDescent="0.3">
      <c r="A58" s="57">
        <f>IF(OR(COUNTIF($B$8:B58,B58)=1, COUNTIF($C$8:C58,C58)=1),A57+1,A57)</f>
        <v>51</v>
      </c>
      <c r="B58" s="57" t="s">
        <v>365</v>
      </c>
      <c r="C58" s="29" t="s">
        <v>335</v>
      </c>
      <c r="D58" s="49">
        <v>42710</v>
      </c>
      <c r="E58" s="64">
        <f t="shared" si="0"/>
        <v>37650</v>
      </c>
      <c r="F58" s="50"/>
      <c r="G58" s="50">
        <v>37650</v>
      </c>
      <c r="H58" s="51"/>
      <c r="I58" s="52"/>
      <c r="J58" s="53">
        <f t="shared" si="6"/>
        <v>37650</v>
      </c>
      <c r="K58" s="29">
        <f t="shared" si="7"/>
        <v>0</v>
      </c>
      <c r="L58" s="29">
        <f t="shared" si="8"/>
        <v>0</v>
      </c>
      <c r="M58" s="29">
        <f t="shared" si="4"/>
        <v>37650</v>
      </c>
      <c r="N58" s="54">
        <f t="shared" si="5"/>
        <v>0</v>
      </c>
      <c r="O58" s="55"/>
      <c r="P58" s="48">
        <v>42737</v>
      </c>
      <c r="Q58" s="75">
        <v>42748</v>
      </c>
      <c r="R58" s="58"/>
    </row>
    <row r="59" spans="1:18" s="59" customFormat="1" x14ac:dyDescent="0.3">
      <c r="A59" s="57">
        <f>IF(OR(COUNTIF($B$8:B59,B59)=1, COUNTIF($C$8:C59,C59)=1),A58+1,A58)</f>
        <v>52</v>
      </c>
      <c r="B59" s="57" t="s">
        <v>366</v>
      </c>
      <c r="C59" s="29" t="s">
        <v>336</v>
      </c>
      <c r="D59" s="49">
        <v>42710</v>
      </c>
      <c r="E59" s="64">
        <f t="shared" si="0"/>
        <v>37650</v>
      </c>
      <c r="F59" s="50"/>
      <c r="G59" s="50">
        <v>37650</v>
      </c>
      <c r="H59" s="51"/>
      <c r="I59" s="52"/>
      <c r="J59" s="53">
        <f t="shared" si="6"/>
        <v>37650</v>
      </c>
      <c r="K59" s="29">
        <f t="shared" si="7"/>
        <v>0</v>
      </c>
      <c r="L59" s="29">
        <f t="shared" si="8"/>
        <v>0</v>
      </c>
      <c r="M59" s="29">
        <f t="shared" si="4"/>
        <v>37650</v>
      </c>
      <c r="N59" s="54">
        <f t="shared" si="5"/>
        <v>0</v>
      </c>
      <c r="O59" s="55"/>
      <c r="P59" s="48">
        <v>42737</v>
      </c>
      <c r="Q59" s="75">
        <v>42748</v>
      </c>
      <c r="R59" s="58"/>
    </row>
    <row r="60" spans="1:18" s="59" customFormat="1" x14ac:dyDescent="0.3">
      <c r="A60" s="57">
        <f>IF(OR(COUNTIF($B$8:B60,B60)=1, COUNTIF($C$8:C60,C60)=1),A59+1,A59)</f>
        <v>53</v>
      </c>
      <c r="B60" s="57" t="s">
        <v>367</v>
      </c>
      <c r="C60" s="29" t="s">
        <v>337</v>
      </c>
      <c r="D60" s="49">
        <v>42710</v>
      </c>
      <c r="E60" s="64">
        <f t="shared" si="0"/>
        <v>37650</v>
      </c>
      <c r="F60" s="50"/>
      <c r="G60" s="50">
        <v>37650</v>
      </c>
      <c r="H60" s="51"/>
      <c r="I60" s="52"/>
      <c r="J60" s="53">
        <f t="shared" si="6"/>
        <v>37650</v>
      </c>
      <c r="K60" s="29">
        <f t="shared" si="7"/>
        <v>0</v>
      </c>
      <c r="L60" s="29">
        <f t="shared" si="8"/>
        <v>0</v>
      </c>
      <c r="M60" s="29">
        <f t="shared" si="4"/>
        <v>37650</v>
      </c>
      <c r="N60" s="54">
        <f t="shared" si="5"/>
        <v>0</v>
      </c>
      <c r="O60" s="55"/>
      <c r="P60" s="48">
        <v>42737</v>
      </c>
      <c r="Q60" s="75">
        <v>42748</v>
      </c>
      <c r="R60" s="58"/>
    </row>
    <row r="61" spans="1:18" s="59" customFormat="1" x14ac:dyDescent="0.3">
      <c r="A61" s="57">
        <f>IF(OR(COUNTIF($B$8:B61,B61)=1, COUNTIF($C$8:C61,C61)=1),A60+1,A60)</f>
        <v>54</v>
      </c>
      <c r="B61" s="57" t="s">
        <v>368</v>
      </c>
      <c r="C61" s="29" t="s">
        <v>338</v>
      </c>
      <c r="D61" s="49">
        <v>42710</v>
      </c>
      <c r="E61" s="64">
        <f t="shared" si="0"/>
        <v>37650</v>
      </c>
      <c r="F61" s="50"/>
      <c r="G61" s="50">
        <v>37650</v>
      </c>
      <c r="H61" s="51"/>
      <c r="I61" s="52"/>
      <c r="J61" s="53">
        <f t="shared" si="6"/>
        <v>37650</v>
      </c>
      <c r="K61" s="29">
        <f t="shared" si="7"/>
        <v>0</v>
      </c>
      <c r="L61" s="29">
        <f t="shared" si="8"/>
        <v>0</v>
      </c>
      <c r="M61" s="29">
        <f t="shared" si="4"/>
        <v>37650</v>
      </c>
      <c r="N61" s="54">
        <f t="shared" si="5"/>
        <v>0</v>
      </c>
      <c r="O61" s="55"/>
      <c r="P61" s="48">
        <v>42737</v>
      </c>
      <c r="Q61" s="75">
        <v>42748</v>
      </c>
      <c r="R61" s="58"/>
    </row>
    <row r="62" spans="1:18" s="59" customFormat="1" x14ac:dyDescent="0.3">
      <c r="A62" s="57">
        <f>IF(OR(COUNTIF($B$8:B62,B62)=1, COUNTIF($C$8:C62,C62)=1),A61+1,A61)</f>
        <v>55</v>
      </c>
      <c r="B62" s="57" t="s">
        <v>369</v>
      </c>
      <c r="C62" s="29" t="s">
        <v>339</v>
      </c>
      <c r="D62" s="49">
        <v>42710</v>
      </c>
      <c r="E62" s="64">
        <f t="shared" si="0"/>
        <v>37650</v>
      </c>
      <c r="F62" s="50"/>
      <c r="G62" s="50">
        <v>37650</v>
      </c>
      <c r="H62" s="51"/>
      <c r="I62" s="52"/>
      <c r="J62" s="53">
        <f t="shared" si="6"/>
        <v>37650</v>
      </c>
      <c r="K62" s="29">
        <f t="shared" si="7"/>
        <v>0</v>
      </c>
      <c r="L62" s="29">
        <f t="shared" si="8"/>
        <v>0</v>
      </c>
      <c r="M62" s="29">
        <f t="shared" si="4"/>
        <v>37650</v>
      </c>
      <c r="N62" s="54">
        <f t="shared" si="5"/>
        <v>0</v>
      </c>
      <c r="O62" s="55"/>
      <c r="P62" s="48">
        <v>42737</v>
      </c>
      <c r="Q62" s="75">
        <v>42748</v>
      </c>
      <c r="R62" s="58"/>
    </row>
    <row r="63" spans="1:18" s="59" customFormat="1" x14ac:dyDescent="0.3">
      <c r="A63" s="57">
        <f>IF(OR(COUNTIF($B$8:B63,B63)=1, COUNTIF($C$8:C63,C63)=1),A62+1,A62)</f>
        <v>56</v>
      </c>
      <c r="B63" s="57" t="s">
        <v>370</v>
      </c>
      <c r="C63" s="29" t="s">
        <v>340</v>
      </c>
      <c r="D63" s="49">
        <v>42710</v>
      </c>
      <c r="E63" s="64">
        <f t="shared" si="0"/>
        <v>37650</v>
      </c>
      <c r="F63" s="50"/>
      <c r="G63" s="50">
        <v>37650</v>
      </c>
      <c r="H63" s="51"/>
      <c r="I63" s="52"/>
      <c r="J63" s="53">
        <f t="shared" si="6"/>
        <v>37650</v>
      </c>
      <c r="K63" s="29">
        <f t="shared" si="7"/>
        <v>0</v>
      </c>
      <c r="L63" s="29">
        <f t="shared" si="8"/>
        <v>0</v>
      </c>
      <c r="M63" s="29">
        <f t="shared" si="4"/>
        <v>37650</v>
      </c>
      <c r="N63" s="54">
        <f t="shared" si="5"/>
        <v>0</v>
      </c>
      <c r="O63" s="55"/>
      <c r="P63" s="48">
        <v>42737</v>
      </c>
      <c r="Q63" s="75">
        <v>42748</v>
      </c>
      <c r="R63" s="58"/>
    </row>
    <row r="64" spans="1:18" s="59" customFormat="1" x14ac:dyDescent="0.3">
      <c r="A64" s="57">
        <f>IF(OR(COUNTIF($B$8:B64,B64)=1, COUNTIF($C$8:C64,C64)=1),A63+1,A63)</f>
        <v>57</v>
      </c>
      <c r="B64" s="57" t="s">
        <v>371</v>
      </c>
      <c r="C64" s="29" t="s">
        <v>341</v>
      </c>
      <c r="D64" s="49">
        <v>42710</v>
      </c>
      <c r="E64" s="64">
        <f t="shared" si="0"/>
        <v>37650</v>
      </c>
      <c r="F64" s="50"/>
      <c r="G64" s="50">
        <v>37650</v>
      </c>
      <c r="H64" s="51"/>
      <c r="I64" s="52"/>
      <c r="J64" s="53">
        <f t="shared" si="6"/>
        <v>37650</v>
      </c>
      <c r="K64" s="29">
        <f t="shared" si="7"/>
        <v>0</v>
      </c>
      <c r="L64" s="29">
        <f t="shared" si="8"/>
        <v>0</v>
      </c>
      <c r="M64" s="29">
        <f t="shared" si="4"/>
        <v>37650</v>
      </c>
      <c r="N64" s="54">
        <f t="shared" si="5"/>
        <v>0</v>
      </c>
      <c r="O64" s="55"/>
      <c r="P64" s="48">
        <v>42737</v>
      </c>
      <c r="Q64" s="75">
        <v>42748</v>
      </c>
      <c r="R64" s="58"/>
    </row>
    <row r="65" spans="1:18" s="59" customFormat="1" x14ac:dyDescent="0.3">
      <c r="A65" s="57">
        <f>IF(OR(COUNTIF($B$8:B65,B65)=1, COUNTIF($C$8:C65,C65)=1),A64+1,A64)</f>
        <v>58</v>
      </c>
      <c r="B65" s="57" t="s">
        <v>474</v>
      </c>
      <c r="C65" s="29" t="s">
        <v>475</v>
      </c>
      <c r="D65" s="49">
        <v>42710</v>
      </c>
      <c r="E65" s="64">
        <f t="shared" si="0"/>
        <v>59640</v>
      </c>
      <c r="F65" s="50"/>
      <c r="G65" s="50">
        <v>0</v>
      </c>
      <c r="H65" s="51">
        <v>59640</v>
      </c>
      <c r="I65" s="52"/>
      <c r="J65" s="53">
        <f t="shared" si="6"/>
        <v>0</v>
      </c>
      <c r="K65" s="29">
        <f t="shared" si="7"/>
        <v>59640</v>
      </c>
      <c r="L65" s="29">
        <f t="shared" si="8"/>
        <v>0</v>
      </c>
      <c r="M65" s="29">
        <f t="shared" si="4"/>
        <v>59640</v>
      </c>
      <c r="N65" s="54">
        <f t="shared" si="5"/>
        <v>0</v>
      </c>
      <c r="O65" s="55"/>
      <c r="P65" s="48">
        <v>42751</v>
      </c>
      <c r="Q65" s="58"/>
      <c r="R65" s="58"/>
    </row>
    <row r="66" spans="1:18" s="59" customFormat="1" x14ac:dyDescent="0.3">
      <c r="A66" s="57">
        <f>IF(OR(COUNTIF($B$8:B66,B66)=1, COUNTIF($C$8:C66,C66)=1),A65+1,A65)</f>
        <v>59</v>
      </c>
      <c r="B66" s="57" t="s">
        <v>464</v>
      </c>
      <c r="C66" s="29" t="s">
        <v>465</v>
      </c>
      <c r="D66" s="49">
        <v>42711</v>
      </c>
      <c r="E66" s="64">
        <f t="shared" si="0"/>
        <v>37650</v>
      </c>
      <c r="F66" s="50"/>
      <c r="G66" s="50">
        <v>37650</v>
      </c>
      <c r="H66" s="51"/>
      <c r="I66" s="52"/>
      <c r="J66" s="53">
        <f t="shared" si="6"/>
        <v>37650</v>
      </c>
      <c r="K66" s="29">
        <f t="shared" si="7"/>
        <v>0</v>
      </c>
      <c r="L66" s="29">
        <f t="shared" si="8"/>
        <v>0</v>
      </c>
      <c r="M66" s="29">
        <f t="shared" si="4"/>
        <v>37650</v>
      </c>
      <c r="N66" s="54">
        <f t="shared" si="5"/>
        <v>0</v>
      </c>
      <c r="O66" s="55"/>
      <c r="P66" s="48">
        <v>42751</v>
      </c>
      <c r="Q66" s="58"/>
      <c r="R66" s="58"/>
    </row>
    <row r="67" spans="1:18" s="59" customFormat="1" x14ac:dyDescent="0.3">
      <c r="A67" s="57">
        <f>IF(OR(COUNTIF($B$8:B67,B67)=1, COUNTIF($C$8:C67,C67)=1),A66+1,A66)</f>
        <v>60</v>
      </c>
      <c r="B67" s="57" t="s">
        <v>413</v>
      </c>
      <c r="C67" s="29" t="s">
        <v>408</v>
      </c>
      <c r="D67" s="49">
        <v>42711</v>
      </c>
      <c r="E67" s="64">
        <f t="shared" si="0"/>
        <v>37650</v>
      </c>
      <c r="F67" s="50"/>
      <c r="G67" s="50">
        <v>37650</v>
      </c>
      <c r="H67" s="51"/>
      <c r="I67" s="52"/>
      <c r="J67" s="53">
        <f t="shared" si="6"/>
        <v>37650</v>
      </c>
      <c r="K67" s="29">
        <f t="shared" si="7"/>
        <v>0</v>
      </c>
      <c r="L67" s="29">
        <f t="shared" si="8"/>
        <v>0</v>
      </c>
      <c r="M67" s="29">
        <f t="shared" si="4"/>
        <v>37650</v>
      </c>
      <c r="N67" s="54">
        <f t="shared" si="5"/>
        <v>0</v>
      </c>
      <c r="O67" s="55"/>
      <c r="P67" s="48">
        <v>42737</v>
      </c>
      <c r="Q67" s="75">
        <v>42748</v>
      </c>
      <c r="R67" s="58"/>
    </row>
    <row r="68" spans="1:18" s="59" customFormat="1" x14ac:dyDescent="0.3">
      <c r="A68" s="57">
        <f>IF(OR(COUNTIF($B$8:B68,B68)=1, COUNTIF($C$8:C68,C68)=1),A67+1,A67)</f>
        <v>61</v>
      </c>
      <c r="B68" s="57" t="s">
        <v>414</v>
      </c>
      <c r="C68" s="29" t="s">
        <v>409</v>
      </c>
      <c r="D68" s="49">
        <v>42711</v>
      </c>
      <c r="E68" s="64">
        <f t="shared" si="0"/>
        <v>37650</v>
      </c>
      <c r="F68" s="50"/>
      <c r="G68" s="50">
        <v>37650</v>
      </c>
      <c r="H68" s="51"/>
      <c r="I68" s="52"/>
      <c r="J68" s="53">
        <f t="shared" si="6"/>
        <v>37650</v>
      </c>
      <c r="K68" s="29">
        <f t="shared" si="7"/>
        <v>0</v>
      </c>
      <c r="L68" s="29">
        <f t="shared" si="8"/>
        <v>0</v>
      </c>
      <c r="M68" s="29">
        <f t="shared" si="4"/>
        <v>37650</v>
      </c>
      <c r="N68" s="54">
        <f t="shared" si="5"/>
        <v>0</v>
      </c>
      <c r="O68" s="55"/>
      <c r="P68" s="48">
        <v>42737</v>
      </c>
      <c r="Q68" s="75">
        <v>42748</v>
      </c>
      <c r="R68" s="58"/>
    </row>
    <row r="69" spans="1:18" s="59" customFormat="1" x14ac:dyDescent="0.3">
      <c r="A69" s="57">
        <f>IF(OR(COUNTIF($B$8:B69,B69)=1, COUNTIF($C$8:C69,C69)=1),A68+1,A68)</f>
        <v>62</v>
      </c>
      <c r="B69" s="57" t="s">
        <v>415</v>
      </c>
      <c r="C69" s="29" t="s">
        <v>410</v>
      </c>
      <c r="D69" s="49">
        <v>42711</v>
      </c>
      <c r="E69" s="64">
        <f t="shared" si="0"/>
        <v>37650</v>
      </c>
      <c r="F69" s="50"/>
      <c r="G69" s="50">
        <v>37650</v>
      </c>
      <c r="H69" s="51"/>
      <c r="I69" s="52"/>
      <c r="J69" s="53">
        <f t="shared" si="6"/>
        <v>37650</v>
      </c>
      <c r="K69" s="29">
        <f t="shared" si="7"/>
        <v>0</v>
      </c>
      <c r="L69" s="29">
        <f t="shared" si="8"/>
        <v>0</v>
      </c>
      <c r="M69" s="29">
        <f t="shared" si="4"/>
        <v>37650</v>
      </c>
      <c r="N69" s="54">
        <f t="shared" si="5"/>
        <v>0</v>
      </c>
      <c r="O69" s="55"/>
      <c r="P69" s="48">
        <v>42737</v>
      </c>
      <c r="Q69" s="75">
        <v>42748</v>
      </c>
      <c r="R69" s="58"/>
    </row>
    <row r="70" spans="1:18" s="59" customFormat="1" x14ac:dyDescent="0.3">
      <c r="A70" s="57">
        <f>IF(OR(COUNTIF($B$8:B70,B70)=1, COUNTIF($C$8:C70,C70)=1),A69+1,A69)</f>
        <v>63</v>
      </c>
      <c r="B70" s="57" t="s">
        <v>416</v>
      </c>
      <c r="C70" s="29" t="s">
        <v>411</v>
      </c>
      <c r="D70" s="49">
        <v>42711</v>
      </c>
      <c r="E70" s="64">
        <f t="shared" si="0"/>
        <v>37650</v>
      </c>
      <c r="F70" s="50"/>
      <c r="G70" s="50">
        <v>37650</v>
      </c>
      <c r="H70" s="51"/>
      <c r="I70" s="52"/>
      <c r="J70" s="53">
        <f t="shared" si="6"/>
        <v>37650</v>
      </c>
      <c r="K70" s="29">
        <f t="shared" si="7"/>
        <v>0</v>
      </c>
      <c r="L70" s="29">
        <f t="shared" si="8"/>
        <v>0</v>
      </c>
      <c r="M70" s="29">
        <f t="shared" si="4"/>
        <v>37650</v>
      </c>
      <c r="N70" s="54">
        <f t="shared" si="5"/>
        <v>0</v>
      </c>
      <c r="O70" s="55"/>
      <c r="P70" s="48">
        <v>42737</v>
      </c>
      <c r="Q70" s="75">
        <v>42748</v>
      </c>
      <c r="R70" s="58"/>
    </row>
    <row r="71" spans="1:18" s="59" customFormat="1" x14ac:dyDescent="0.3">
      <c r="A71" s="57">
        <f>IF(OR(COUNTIF($B$8:B71,B71)=1, COUNTIF($C$8:C71,C71)=1),A70+1,A70)</f>
        <v>64</v>
      </c>
      <c r="B71" s="57" t="s">
        <v>417</v>
      </c>
      <c r="C71" s="29" t="s">
        <v>412</v>
      </c>
      <c r="D71" s="49">
        <v>42711</v>
      </c>
      <c r="E71" s="64">
        <f t="shared" si="0"/>
        <v>37650</v>
      </c>
      <c r="F71" s="50"/>
      <c r="G71" s="50">
        <v>37650</v>
      </c>
      <c r="H71" s="51"/>
      <c r="I71" s="52"/>
      <c r="J71" s="53">
        <f t="shared" si="6"/>
        <v>37650</v>
      </c>
      <c r="K71" s="29">
        <f t="shared" si="7"/>
        <v>0</v>
      </c>
      <c r="L71" s="29">
        <f t="shared" si="8"/>
        <v>0</v>
      </c>
      <c r="M71" s="29">
        <f t="shared" si="4"/>
        <v>37650</v>
      </c>
      <c r="N71" s="54">
        <f t="shared" si="5"/>
        <v>0</v>
      </c>
      <c r="O71" s="55"/>
      <c r="P71" s="48">
        <v>42737</v>
      </c>
      <c r="Q71" s="75">
        <v>42748</v>
      </c>
      <c r="R71" s="58"/>
    </row>
    <row r="72" spans="1:18" s="59" customFormat="1" x14ac:dyDescent="0.3">
      <c r="A72" s="57">
        <f>IF(OR(COUNTIF($B$8:B72,B72)=1, COUNTIF($C$8:C72,C72)=1),A71+1,A71)</f>
        <v>65</v>
      </c>
      <c r="B72" s="57" t="s">
        <v>390</v>
      </c>
      <c r="C72" s="29" t="s">
        <v>389</v>
      </c>
      <c r="D72" s="49">
        <v>42711</v>
      </c>
      <c r="E72" s="64">
        <f t="shared" si="0"/>
        <v>37650</v>
      </c>
      <c r="F72" s="58"/>
      <c r="G72" s="50">
        <v>37650</v>
      </c>
      <c r="H72" s="51"/>
      <c r="I72" s="52"/>
      <c r="J72" s="53">
        <f t="shared" si="6"/>
        <v>37650</v>
      </c>
      <c r="K72" s="29">
        <f t="shared" si="7"/>
        <v>0</v>
      </c>
      <c r="L72" s="29">
        <f t="shared" si="8"/>
        <v>0</v>
      </c>
      <c r="M72" s="29">
        <f t="shared" si="4"/>
        <v>37650</v>
      </c>
      <c r="N72" s="54">
        <f t="shared" si="5"/>
        <v>0</v>
      </c>
      <c r="O72" s="55"/>
      <c r="P72" s="48">
        <v>42737</v>
      </c>
      <c r="Q72" s="75">
        <v>42748</v>
      </c>
      <c r="R72" s="58"/>
    </row>
    <row r="73" spans="1:18" s="59" customFormat="1" x14ac:dyDescent="0.3">
      <c r="A73" s="57">
        <f>IF(OR(COUNTIF($B$8:B73,B73)=1, COUNTIF($C$8:C73,C73)=1),A72+1,A72)</f>
        <v>66</v>
      </c>
      <c r="B73" s="57" t="s">
        <v>391</v>
      </c>
      <c r="C73" s="29" t="s">
        <v>372</v>
      </c>
      <c r="D73" s="49">
        <v>42711</v>
      </c>
      <c r="E73" s="64">
        <f t="shared" ref="E73:E136" si="9">SUM(F73:I73)</f>
        <v>37650</v>
      </c>
      <c r="F73" s="58"/>
      <c r="G73" s="50">
        <v>37650</v>
      </c>
      <c r="H73" s="51"/>
      <c r="I73" s="52"/>
      <c r="J73" s="53">
        <f t="shared" si="6"/>
        <v>37650</v>
      </c>
      <c r="K73" s="29">
        <f t="shared" si="7"/>
        <v>0</v>
      </c>
      <c r="L73" s="29">
        <f t="shared" si="8"/>
        <v>0</v>
      </c>
      <c r="M73" s="29">
        <f t="shared" si="4"/>
        <v>37650</v>
      </c>
      <c r="N73" s="54">
        <f t="shared" ref="N73:N136" si="10">M73-J73-K73-L73</f>
        <v>0</v>
      </c>
      <c r="O73" s="55"/>
      <c r="P73" s="48">
        <v>42737</v>
      </c>
      <c r="Q73" s="75">
        <v>42748</v>
      </c>
      <c r="R73" s="58"/>
    </row>
    <row r="74" spans="1:18" s="59" customFormat="1" x14ac:dyDescent="0.3">
      <c r="A74" s="57">
        <f>IF(OR(COUNTIF($B$8:B74,B74)=1, COUNTIF($C$8:C74,C74)=1),A73+1,A73)</f>
        <v>67</v>
      </c>
      <c r="B74" s="57" t="s">
        <v>392</v>
      </c>
      <c r="C74" s="29" t="s">
        <v>373</v>
      </c>
      <c r="D74" s="49">
        <v>42711</v>
      </c>
      <c r="E74" s="64">
        <f t="shared" si="9"/>
        <v>37650</v>
      </c>
      <c r="F74" s="58"/>
      <c r="G74" s="50">
        <v>37650</v>
      </c>
      <c r="H74" s="51"/>
      <c r="I74" s="52"/>
      <c r="J74" s="53">
        <f t="shared" si="6"/>
        <v>37650</v>
      </c>
      <c r="K74" s="29">
        <f t="shared" si="7"/>
        <v>0</v>
      </c>
      <c r="L74" s="29">
        <f t="shared" si="8"/>
        <v>0</v>
      </c>
      <c r="M74" s="29">
        <f t="shared" si="4"/>
        <v>37650</v>
      </c>
      <c r="N74" s="54">
        <f t="shared" si="10"/>
        <v>0</v>
      </c>
      <c r="O74" s="55"/>
      <c r="P74" s="48">
        <v>42737</v>
      </c>
      <c r="Q74" s="75">
        <v>42748</v>
      </c>
      <c r="R74" s="58"/>
    </row>
    <row r="75" spans="1:18" s="59" customFormat="1" x14ac:dyDescent="0.3">
      <c r="A75" s="57">
        <f>IF(OR(COUNTIF($B$8:B75,B75)=1, COUNTIF($C$8:C75,C75)=1),A74+1,A74)</f>
        <v>68</v>
      </c>
      <c r="B75" s="57" t="s">
        <v>393</v>
      </c>
      <c r="C75" s="29" t="s">
        <v>374</v>
      </c>
      <c r="D75" s="49">
        <v>42711</v>
      </c>
      <c r="E75" s="64">
        <f t="shared" si="9"/>
        <v>37650</v>
      </c>
      <c r="F75" s="58"/>
      <c r="G75" s="50">
        <v>37650</v>
      </c>
      <c r="H75" s="51"/>
      <c r="I75" s="52"/>
      <c r="J75" s="53">
        <f t="shared" si="6"/>
        <v>37650</v>
      </c>
      <c r="K75" s="29">
        <f t="shared" si="7"/>
        <v>0</v>
      </c>
      <c r="L75" s="29">
        <f t="shared" si="8"/>
        <v>0</v>
      </c>
      <c r="M75" s="29">
        <f t="shared" si="4"/>
        <v>37650</v>
      </c>
      <c r="N75" s="54">
        <f t="shared" si="10"/>
        <v>0</v>
      </c>
      <c r="O75" s="55"/>
      <c r="P75" s="48">
        <v>42737</v>
      </c>
      <c r="Q75" s="75">
        <v>42748</v>
      </c>
      <c r="R75" s="58"/>
    </row>
    <row r="76" spans="1:18" s="59" customFormat="1" x14ac:dyDescent="0.3">
      <c r="A76" s="57">
        <f>IF(OR(COUNTIF($B$8:B76,B76)=1, COUNTIF($C$8:C76,C76)=1),A75+1,A75)</f>
        <v>69</v>
      </c>
      <c r="B76" s="57" t="s">
        <v>394</v>
      </c>
      <c r="C76" s="29" t="s">
        <v>375</v>
      </c>
      <c r="D76" s="49">
        <v>42711</v>
      </c>
      <c r="E76" s="64">
        <f t="shared" si="9"/>
        <v>37650</v>
      </c>
      <c r="F76" s="58"/>
      <c r="G76" s="50">
        <v>37650</v>
      </c>
      <c r="H76" s="51"/>
      <c r="I76" s="52"/>
      <c r="J76" s="53">
        <f t="shared" si="6"/>
        <v>37650</v>
      </c>
      <c r="K76" s="29">
        <f t="shared" si="7"/>
        <v>0</v>
      </c>
      <c r="L76" s="29">
        <f t="shared" si="8"/>
        <v>0</v>
      </c>
      <c r="M76" s="29">
        <f t="shared" si="4"/>
        <v>37650</v>
      </c>
      <c r="N76" s="54">
        <f t="shared" si="10"/>
        <v>0</v>
      </c>
      <c r="O76" s="55"/>
      <c r="P76" s="48">
        <v>42737</v>
      </c>
      <c r="Q76" s="75">
        <v>42748</v>
      </c>
      <c r="R76" s="58"/>
    </row>
    <row r="77" spans="1:18" s="59" customFormat="1" x14ac:dyDescent="0.3">
      <c r="A77" s="57">
        <f>IF(OR(COUNTIF($B$8:B77,B77)=1, COUNTIF($C$8:C77,C77)=1),A76+1,A76)</f>
        <v>70</v>
      </c>
      <c r="B77" s="57" t="s">
        <v>395</v>
      </c>
      <c r="C77" s="29" t="s">
        <v>376</v>
      </c>
      <c r="D77" s="49">
        <v>42711</v>
      </c>
      <c r="E77" s="64">
        <f t="shared" si="9"/>
        <v>37650</v>
      </c>
      <c r="F77" s="58"/>
      <c r="G77" s="50">
        <v>37650</v>
      </c>
      <c r="H77" s="51"/>
      <c r="I77" s="52"/>
      <c r="J77" s="53">
        <f t="shared" si="6"/>
        <v>37650</v>
      </c>
      <c r="K77" s="29">
        <f t="shared" si="7"/>
        <v>0</v>
      </c>
      <c r="L77" s="29">
        <f t="shared" si="8"/>
        <v>0</v>
      </c>
      <c r="M77" s="29">
        <f t="shared" si="4"/>
        <v>37650</v>
      </c>
      <c r="N77" s="54">
        <f t="shared" si="10"/>
        <v>0</v>
      </c>
      <c r="O77" s="55"/>
      <c r="P77" s="48">
        <v>42737</v>
      </c>
      <c r="Q77" s="75">
        <v>42748</v>
      </c>
      <c r="R77" s="58"/>
    </row>
    <row r="78" spans="1:18" s="59" customFormat="1" x14ac:dyDescent="0.3">
      <c r="A78" s="57">
        <f>IF(OR(COUNTIF($B$8:B78,B78)=1, COUNTIF($C$8:C78,C78)=1),A77+1,A77)</f>
        <v>71</v>
      </c>
      <c r="B78" s="57" t="s">
        <v>396</v>
      </c>
      <c r="C78" s="29" t="s">
        <v>377</v>
      </c>
      <c r="D78" s="49">
        <v>42711</v>
      </c>
      <c r="E78" s="64">
        <f t="shared" si="9"/>
        <v>37650</v>
      </c>
      <c r="F78" s="58"/>
      <c r="G78" s="50">
        <v>37650</v>
      </c>
      <c r="H78" s="51"/>
      <c r="I78" s="52"/>
      <c r="J78" s="53">
        <f t="shared" si="6"/>
        <v>37650</v>
      </c>
      <c r="K78" s="29">
        <f t="shared" si="7"/>
        <v>0</v>
      </c>
      <c r="L78" s="29">
        <f t="shared" si="8"/>
        <v>0</v>
      </c>
      <c r="M78" s="29">
        <f t="shared" si="4"/>
        <v>37650</v>
      </c>
      <c r="N78" s="54">
        <f t="shared" si="10"/>
        <v>0</v>
      </c>
      <c r="O78" s="55"/>
      <c r="P78" s="48">
        <v>42737</v>
      </c>
      <c r="Q78" s="75">
        <v>42748</v>
      </c>
      <c r="R78" s="58"/>
    </row>
    <row r="79" spans="1:18" s="59" customFormat="1" x14ac:dyDescent="0.3">
      <c r="A79" s="57">
        <f>IF(OR(COUNTIF($B$8:B79,B79)=1, COUNTIF($C$8:C79,C79)=1),A78+1,A78)</f>
        <v>72</v>
      </c>
      <c r="B79" s="57" t="s">
        <v>397</v>
      </c>
      <c r="C79" s="29" t="s">
        <v>378</v>
      </c>
      <c r="D79" s="49">
        <v>42711</v>
      </c>
      <c r="E79" s="64">
        <f t="shared" si="9"/>
        <v>37650</v>
      </c>
      <c r="F79" s="58"/>
      <c r="G79" s="50">
        <v>37650</v>
      </c>
      <c r="H79" s="51"/>
      <c r="I79" s="52"/>
      <c r="J79" s="53">
        <f t="shared" si="6"/>
        <v>37650</v>
      </c>
      <c r="K79" s="29">
        <f t="shared" si="7"/>
        <v>0</v>
      </c>
      <c r="L79" s="29">
        <f t="shared" si="8"/>
        <v>0</v>
      </c>
      <c r="M79" s="29">
        <f t="shared" si="4"/>
        <v>37650</v>
      </c>
      <c r="N79" s="54">
        <f t="shared" si="10"/>
        <v>0</v>
      </c>
      <c r="O79" s="55"/>
      <c r="P79" s="48">
        <v>42737</v>
      </c>
      <c r="Q79" s="75">
        <v>42748</v>
      </c>
      <c r="R79" s="58"/>
    </row>
    <row r="80" spans="1:18" s="59" customFormat="1" x14ac:dyDescent="0.3">
      <c r="A80" s="57">
        <f>IF(OR(COUNTIF($B$8:B80,B80)=1, COUNTIF($C$8:C80,C80)=1),A79+1,A79)</f>
        <v>73</v>
      </c>
      <c r="B80" s="57" t="s">
        <v>398</v>
      </c>
      <c r="C80" s="29" t="s">
        <v>379</v>
      </c>
      <c r="D80" s="49">
        <v>42711</v>
      </c>
      <c r="E80" s="64">
        <f t="shared" si="9"/>
        <v>37650</v>
      </c>
      <c r="F80" s="58"/>
      <c r="G80" s="50">
        <v>37650</v>
      </c>
      <c r="H80" s="51"/>
      <c r="I80" s="52"/>
      <c r="J80" s="53">
        <f t="shared" si="6"/>
        <v>37650</v>
      </c>
      <c r="K80" s="29">
        <f t="shared" si="7"/>
        <v>0</v>
      </c>
      <c r="L80" s="29">
        <f t="shared" si="8"/>
        <v>0</v>
      </c>
      <c r="M80" s="29">
        <f t="shared" si="4"/>
        <v>37650</v>
      </c>
      <c r="N80" s="54">
        <f t="shared" si="10"/>
        <v>0</v>
      </c>
      <c r="O80" s="55"/>
      <c r="P80" s="48">
        <v>42737</v>
      </c>
      <c r="Q80" s="75">
        <v>42748</v>
      </c>
      <c r="R80" s="58"/>
    </row>
    <row r="81" spans="1:18" s="59" customFormat="1" x14ac:dyDescent="0.3">
      <c r="A81" s="57">
        <f>IF(OR(COUNTIF($B$8:B81,B81)=1, COUNTIF($C$8:C81,C81)=1),A80+1,A80)</f>
        <v>74</v>
      </c>
      <c r="B81" s="57" t="s">
        <v>399</v>
      </c>
      <c r="C81" s="29" t="s">
        <v>380</v>
      </c>
      <c r="D81" s="49">
        <v>42711</v>
      </c>
      <c r="E81" s="64">
        <f t="shared" si="9"/>
        <v>37650</v>
      </c>
      <c r="F81" s="58"/>
      <c r="G81" s="50">
        <v>37650</v>
      </c>
      <c r="H81" s="51"/>
      <c r="I81" s="52"/>
      <c r="J81" s="53">
        <f t="shared" si="6"/>
        <v>37650</v>
      </c>
      <c r="K81" s="29">
        <f t="shared" si="7"/>
        <v>0</v>
      </c>
      <c r="L81" s="29">
        <f t="shared" si="8"/>
        <v>0</v>
      </c>
      <c r="M81" s="29">
        <f t="shared" ref="M81:M151" si="11">SUM(J81:L81)</f>
        <v>37650</v>
      </c>
      <c r="N81" s="54">
        <f t="shared" si="10"/>
        <v>0</v>
      </c>
      <c r="O81" s="55"/>
      <c r="P81" s="48">
        <v>42737</v>
      </c>
      <c r="Q81" s="75">
        <v>42748</v>
      </c>
      <c r="R81" s="58"/>
    </row>
    <row r="82" spans="1:18" s="59" customFormat="1" x14ac:dyDescent="0.3">
      <c r="A82" s="57">
        <f>IF(OR(COUNTIF($B$8:B82,B82)=1, COUNTIF($C$8:C82,C82)=1),A81+1,A81)</f>
        <v>75</v>
      </c>
      <c r="B82" s="57" t="s">
        <v>400</v>
      </c>
      <c r="C82" s="29" t="s">
        <v>381</v>
      </c>
      <c r="D82" s="49">
        <v>42711</v>
      </c>
      <c r="E82" s="64">
        <f t="shared" si="9"/>
        <v>37650</v>
      </c>
      <c r="F82" s="58"/>
      <c r="G82" s="50">
        <v>37650</v>
      </c>
      <c r="H82" s="51"/>
      <c r="I82" s="52"/>
      <c r="J82" s="53">
        <f t="shared" si="6"/>
        <v>37650</v>
      </c>
      <c r="K82" s="29">
        <f t="shared" si="7"/>
        <v>0</v>
      </c>
      <c r="L82" s="29">
        <f t="shared" si="8"/>
        <v>0</v>
      </c>
      <c r="M82" s="29">
        <f t="shared" si="11"/>
        <v>37650</v>
      </c>
      <c r="N82" s="54">
        <f t="shared" si="10"/>
        <v>0</v>
      </c>
      <c r="O82" s="55"/>
      <c r="P82" s="48">
        <v>42737</v>
      </c>
      <c r="Q82" s="75">
        <v>42748</v>
      </c>
      <c r="R82" s="58"/>
    </row>
    <row r="83" spans="1:18" s="59" customFormat="1" x14ac:dyDescent="0.3">
      <c r="A83" s="57">
        <f>IF(OR(COUNTIF($B$8:B83,B83)=1, COUNTIF($C$8:C83,C83)=1),A82+1,A82)</f>
        <v>76</v>
      </c>
      <c r="B83" s="57" t="s">
        <v>401</v>
      </c>
      <c r="C83" s="29" t="s">
        <v>382</v>
      </c>
      <c r="D83" s="49">
        <v>42711</v>
      </c>
      <c r="E83" s="64">
        <f t="shared" si="9"/>
        <v>44440</v>
      </c>
      <c r="F83" s="58"/>
      <c r="G83" s="50">
        <v>44440</v>
      </c>
      <c r="H83" s="51"/>
      <c r="I83" s="52"/>
      <c r="J83" s="53">
        <f t="shared" si="6"/>
        <v>44440</v>
      </c>
      <c r="K83" s="29">
        <f t="shared" si="7"/>
        <v>0</v>
      </c>
      <c r="L83" s="29">
        <f t="shared" si="8"/>
        <v>0</v>
      </c>
      <c r="M83" s="29">
        <f t="shared" si="11"/>
        <v>44440</v>
      </c>
      <c r="N83" s="54">
        <f t="shared" si="10"/>
        <v>0</v>
      </c>
      <c r="O83" s="55"/>
      <c r="P83" s="48">
        <v>42737</v>
      </c>
      <c r="Q83" s="75">
        <v>42748</v>
      </c>
      <c r="R83" s="58"/>
    </row>
    <row r="84" spans="1:18" s="59" customFormat="1" x14ac:dyDescent="0.3">
      <c r="A84" s="57">
        <f>IF(OR(COUNTIF($B$8:B84,B84)=1, COUNTIF($C$8:C84,C84)=1),A83+1,A83)</f>
        <v>77</v>
      </c>
      <c r="B84" s="57" t="s">
        <v>402</v>
      </c>
      <c r="C84" s="29" t="s">
        <v>383</v>
      </c>
      <c r="D84" s="49">
        <v>42711</v>
      </c>
      <c r="E84" s="64">
        <f t="shared" si="9"/>
        <v>37650</v>
      </c>
      <c r="F84" s="58"/>
      <c r="G84" s="50">
        <v>37650</v>
      </c>
      <c r="H84" s="51"/>
      <c r="I84" s="52"/>
      <c r="J84" s="53">
        <f t="shared" si="6"/>
        <v>37650</v>
      </c>
      <c r="K84" s="29">
        <f t="shared" si="7"/>
        <v>0</v>
      </c>
      <c r="L84" s="29">
        <f t="shared" si="8"/>
        <v>0</v>
      </c>
      <c r="M84" s="29">
        <f t="shared" si="11"/>
        <v>37650</v>
      </c>
      <c r="N84" s="54">
        <f t="shared" si="10"/>
        <v>0</v>
      </c>
      <c r="O84" s="55"/>
      <c r="P84" s="48">
        <v>42737</v>
      </c>
      <c r="Q84" s="75">
        <v>42748</v>
      </c>
      <c r="R84" s="58"/>
    </row>
    <row r="85" spans="1:18" s="59" customFormat="1" x14ac:dyDescent="0.3">
      <c r="A85" s="57">
        <f>IF(OR(COUNTIF($B$8:B85,B85)=1, COUNTIF($C$8:C85,C85)=1),A84+1,A84)</f>
        <v>78</v>
      </c>
      <c r="B85" s="57" t="s">
        <v>403</v>
      </c>
      <c r="C85" s="29" t="s">
        <v>384</v>
      </c>
      <c r="D85" s="49">
        <v>42711</v>
      </c>
      <c r="E85" s="64">
        <f t="shared" si="9"/>
        <v>37650</v>
      </c>
      <c r="F85" s="58"/>
      <c r="G85" s="50">
        <v>37650</v>
      </c>
      <c r="H85" s="51"/>
      <c r="I85" s="52"/>
      <c r="J85" s="53">
        <f t="shared" si="6"/>
        <v>37650</v>
      </c>
      <c r="K85" s="29">
        <f t="shared" si="7"/>
        <v>0</v>
      </c>
      <c r="L85" s="29">
        <f t="shared" si="8"/>
        <v>0</v>
      </c>
      <c r="M85" s="29">
        <f t="shared" si="11"/>
        <v>37650</v>
      </c>
      <c r="N85" s="54">
        <f t="shared" si="10"/>
        <v>0</v>
      </c>
      <c r="O85" s="55"/>
      <c r="P85" s="48">
        <v>42737</v>
      </c>
      <c r="Q85" s="75">
        <v>42748</v>
      </c>
      <c r="R85" s="58"/>
    </row>
    <row r="86" spans="1:18" s="59" customFormat="1" x14ac:dyDescent="0.3">
      <c r="A86" s="57">
        <f>IF(OR(COUNTIF($B$8:B86,B86)=1, COUNTIF($C$8:C86,C86)=1),A85+1,A85)</f>
        <v>79</v>
      </c>
      <c r="B86" s="57" t="s">
        <v>404</v>
      </c>
      <c r="C86" s="29" t="s">
        <v>385</v>
      </c>
      <c r="D86" s="49">
        <v>42711</v>
      </c>
      <c r="E86" s="64">
        <f t="shared" si="9"/>
        <v>37650</v>
      </c>
      <c r="F86" s="58"/>
      <c r="G86" s="50">
        <v>37650</v>
      </c>
      <c r="H86" s="51"/>
      <c r="I86" s="52"/>
      <c r="J86" s="53">
        <f t="shared" si="6"/>
        <v>37650</v>
      </c>
      <c r="K86" s="29">
        <f t="shared" si="7"/>
        <v>0</v>
      </c>
      <c r="L86" s="29">
        <f t="shared" si="8"/>
        <v>0</v>
      </c>
      <c r="M86" s="29">
        <f t="shared" si="11"/>
        <v>37650</v>
      </c>
      <c r="N86" s="54">
        <f t="shared" si="10"/>
        <v>0</v>
      </c>
      <c r="O86" s="55"/>
      <c r="P86" s="48">
        <v>42737</v>
      </c>
      <c r="Q86" s="75">
        <v>42748</v>
      </c>
      <c r="R86" s="58"/>
    </row>
    <row r="87" spans="1:18" s="59" customFormat="1" x14ac:dyDescent="0.3">
      <c r="A87" s="57">
        <f>IF(OR(COUNTIF($B$8:B87,B87)=1, COUNTIF($C$8:C87,C87)=1),A86+1,A86)</f>
        <v>80</v>
      </c>
      <c r="B87" s="57" t="s">
        <v>405</v>
      </c>
      <c r="C87" s="29" t="s">
        <v>386</v>
      </c>
      <c r="D87" s="49">
        <v>42711</v>
      </c>
      <c r="E87" s="64">
        <f t="shared" si="9"/>
        <v>37650</v>
      </c>
      <c r="F87" s="58"/>
      <c r="G87" s="50">
        <v>37650</v>
      </c>
      <c r="H87" s="51"/>
      <c r="I87" s="52"/>
      <c r="J87" s="53">
        <f t="shared" si="6"/>
        <v>37650</v>
      </c>
      <c r="K87" s="29">
        <f t="shared" si="7"/>
        <v>0</v>
      </c>
      <c r="L87" s="29">
        <f t="shared" si="8"/>
        <v>0</v>
      </c>
      <c r="M87" s="29">
        <f t="shared" si="11"/>
        <v>37650</v>
      </c>
      <c r="N87" s="54">
        <f t="shared" si="10"/>
        <v>0</v>
      </c>
      <c r="O87" s="55"/>
      <c r="P87" s="48">
        <v>42737</v>
      </c>
      <c r="Q87" s="75">
        <v>42748</v>
      </c>
      <c r="R87" s="58"/>
    </row>
    <row r="88" spans="1:18" s="59" customFormat="1" x14ac:dyDescent="0.3">
      <c r="A88" s="57">
        <f>IF(OR(COUNTIF($B$8:B88,B88)=1, COUNTIF($C$8:C88,C88)=1),A87+1,A87)</f>
        <v>81</v>
      </c>
      <c r="B88" s="57" t="s">
        <v>406</v>
      </c>
      <c r="C88" s="29" t="s">
        <v>387</v>
      </c>
      <c r="D88" s="49">
        <v>42711</v>
      </c>
      <c r="E88" s="64">
        <f t="shared" si="9"/>
        <v>37650</v>
      </c>
      <c r="F88" s="58"/>
      <c r="G88" s="50">
        <v>37650</v>
      </c>
      <c r="H88" s="51"/>
      <c r="I88" s="52"/>
      <c r="J88" s="53">
        <f t="shared" si="6"/>
        <v>37650</v>
      </c>
      <c r="K88" s="29">
        <f t="shared" si="7"/>
        <v>0</v>
      </c>
      <c r="L88" s="29">
        <f t="shared" si="8"/>
        <v>0</v>
      </c>
      <c r="M88" s="29">
        <f t="shared" si="11"/>
        <v>37650</v>
      </c>
      <c r="N88" s="54">
        <f t="shared" si="10"/>
        <v>0</v>
      </c>
      <c r="O88" s="55"/>
      <c r="P88" s="48">
        <v>42737</v>
      </c>
      <c r="Q88" s="75">
        <v>42748</v>
      </c>
      <c r="R88" s="58"/>
    </row>
    <row r="89" spans="1:18" s="59" customFormat="1" x14ac:dyDescent="0.3">
      <c r="A89" s="57">
        <f>IF(OR(COUNTIF($B$8:B89,B89)=1, COUNTIF($C$8:C89,C89)=1),A88+1,A88)</f>
        <v>82</v>
      </c>
      <c r="B89" s="57" t="s">
        <v>407</v>
      </c>
      <c r="C89" s="29" t="s">
        <v>388</v>
      </c>
      <c r="D89" s="49">
        <v>42711</v>
      </c>
      <c r="E89" s="64">
        <f t="shared" si="9"/>
        <v>37650</v>
      </c>
      <c r="F89" s="58"/>
      <c r="G89" s="50">
        <v>37650</v>
      </c>
      <c r="H89" s="51"/>
      <c r="I89" s="52"/>
      <c r="J89" s="53">
        <f t="shared" si="6"/>
        <v>37650</v>
      </c>
      <c r="K89" s="29">
        <f t="shared" si="7"/>
        <v>0</v>
      </c>
      <c r="L89" s="29">
        <f t="shared" si="8"/>
        <v>0</v>
      </c>
      <c r="M89" s="29">
        <f t="shared" si="11"/>
        <v>37650</v>
      </c>
      <c r="N89" s="54">
        <f t="shared" si="10"/>
        <v>0</v>
      </c>
      <c r="O89" s="55"/>
      <c r="P89" s="48">
        <v>42737</v>
      </c>
      <c r="Q89" s="75">
        <v>42748</v>
      </c>
      <c r="R89" s="58"/>
    </row>
    <row r="90" spans="1:18" s="59" customFormat="1" x14ac:dyDescent="0.3">
      <c r="A90" s="57">
        <f>IF(OR(COUNTIF($B$8:B90,B90)=1, COUNTIF($C$8:C90,C90)=1),A89+1,A89)</f>
        <v>83</v>
      </c>
      <c r="B90" s="57" t="s">
        <v>424</v>
      </c>
      <c r="C90" s="29" t="s">
        <v>418</v>
      </c>
      <c r="D90" s="49">
        <v>42712</v>
      </c>
      <c r="E90" s="64">
        <f t="shared" si="9"/>
        <v>37650</v>
      </c>
      <c r="F90" s="58"/>
      <c r="G90" s="50">
        <v>37650</v>
      </c>
      <c r="H90" s="51"/>
      <c r="I90" s="52"/>
      <c r="J90" s="53">
        <f t="shared" si="6"/>
        <v>37650</v>
      </c>
      <c r="K90" s="29">
        <f t="shared" si="7"/>
        <v>0</v>
      </c>
      <c r="L90" s="29">
        <f t="shared" si="8"/>
        <v>0</v>
      </c>
      <c r="M90" s="29">
        <f t="shared" si="11"/>
        <v>37650</v>
      </c>
      <c r="N90" s="54">
        <f t="shared" si="10"/>
        <v>0</v>
      </c>
      <c r="O90" s="55"/>
      <c r="P90" s="48">
        <v>42737</v>
      </c>
      <c r="Q90" s="75">
        <v>42748</v>
      </c>
      <c r="R90" s="58"/>
    </row>
    <row r="91" spans="1:18" s="59" customFormat="1" x14ac:dyDescent="0.3">
      <c r="A91" s="57">
        <f>IF(OR(COUNTIF($B$8:B91,B91)=1, COUNTIF($C$8:C91,C91)=1),A90+1,A90)</f>
        <v>84</v>
      </c>
      <c r="B91" s="57">
        <v>16909676</v>
      </c>
      <c r="C91" s="29" t="s">
        <v>419</v>
      </c>
      <c r="D91" s="49">
        <v>42712</v>
      </c>
      <c r="E91" s="64">
        <f t="shared" si="9"/>
        <v>37650</v>
      </c>
      <c r="F91" s="58"/>
      <c r="G91" s="50">
        <v>37650</v>
      </c>
      <c r="H91" s="51"/>
      <c r="I91" s="52"/>
      <c r="J91" s="53">
        <f t="shared" si="6"/>
        <v>37650</v>
      </c>
      <c r="K91" s="29">
        <f t="shared" si="7"/>
        <v>0</v>
      </c>
      <c r="L91" s="29">
        <f t="shared" si="8"/>
        <v>0</v>
      </c>
      <c r="M91" s="29">
        <f t="shared" si="11"/>
        <v>37650</v>
      </c>
      <c r="N91" s="54">
        <f t="shared" si="10"/>
        <v>0</v>
      </c>
      <c r="O91" s="55"/>
      <c r="P91" s="48">
        <v>42737</v>
      </c>
      <c r="Q91" s="75">
        <v>42748</v>
      </c>
      <c r="R91" s="58"/>
    </row>
    <row r="92" spans="1:18" s="59" customFormat="1" x14ac:dyDescent="0.3">
      <c r="A92" s="57">
        <f>IF(OR(COUNTIF($B$8:B92,B92)=1, COUNTIF($C$8:C92,C92)=1),A91+1,A91)</f>
        <v>85</v>
      </c>
      <c r="B92" s="57">
        <v>18510971</v>
      </c>
      <c r="C92" s="29" t="s">
        <v>420</v>
      </c>
      <c r="D92" s="49">
        <v>42712</v>
      </c>
      <c r="E92" s="64">
        <f t="shared" si="9"/>
        <v>37650</v>
      </c>
      <c r="F92" s="58"/>
      <c r="G92" s="50">
        <v>37650</v>
      </c>
      <c r="H92" s="51"/>
      <c r="I92" s="52"/>
      <c r="J92" s="53">
        <f t="shared" si="6"/>
        <v>37650</v>
      </c>
      <c r="K92" s="29">
        <f t="shared" si="7"/>
        <v>0</v>
      </c>
      <c r="L92" s="29">
        <f t="shared" si="8"/>
        <v>0</v>
      </c>
      <c r="M92" s="29">
        <f t="shared" si="11"/>
        <v>37650</v>
      </c>
      <c r="N92" s="54">
        <f t="shared" si="10"/>
        <v>0</v>
      </c>
      <c r="O92" s="55"/>
      <c r="P92" s="48">
        <v>42737</v>
      </c>
      <c r="Q92" s="75">
        <v>42748</v>
      </c>
      <c r="R92" s="58"/>
    </row>
    <row r="93" spans="1:18" s="59" customFormat="1" x14ac:dyDescent="0.3">
      <c r="A93" s="57">
        <f>IF(OR(COUNTIF($B$8:B93,B93)=1, COUNTIF($C$8:C93,C93)=1),A92+1,A92)</f>
        <v>86</v>
      </c>
      <c r="B93" s="57">
        <v>18520093</v>
      </c>
      <c r="C93" s="29" t="s">
        <v>421</v>
      </c>
      <c r="D93" s="49">
        <v>42712</v>
      </c>
      <c r="E93" s="64">
        <f t="shared" si="9"/>
        <v>37650</v>
      </c>
      <c r="F93" s="58"/>
      <c r="G93" s="50">
        <v>37650</v>
      </c>
      <c r="H93" s="51"/>
      <c r="I93" s="52"/>
      <c r="J93" s="53">
        <f t="shared" si="6"/>
        <v>37650</v>
      </c>
      <c r="K93" s="29">
        <f t="shared" si="7"/>
        <v>0</v>
      </c>
      <c r="L93" s="29">
        <f t="shared" si="8"/>
        <v>0</v>
      </c>
      <c r="M93" s="29">
        <f t="shared" si="11"/>
        <v>37650</v>
      </c>
      <c r="N93" s="54">
        <f t="shared" si="10"/>
        <v>0</v>
      </c>
      <c r="O93" s="55"/>
      <c r="P93" s="48">
        <v>42737</v>
      </c>
      <c r="Q93" s="75">
        <v>42748</v>
      </c>
      <c r="R93" s="58"/>
    </row>
    <row r="94" spans="1:18" s="59" customFormat="1" x14ac:dyDescent="0.3">
      <c r="A94" s="57">
        <f>IF(OR(COUNTIF($B$8:B94,B94)=1, COUNTIF($C$8:C94,C94)=1),A93+1,A93)</f>
        <v>87</v>
      </c>
      <c r="B94" s="57">
        <v>16929733</v>
      </c>
      <c r="C94" s="29" t="s">
        <v>422</v>
      </c>
      <c r="D94" s="49">
        <v>42712</v>
      </c>
      <c r="E94" s="64">
        <f t="shared" si="9"/>
        <v>37650</v>
      </c>
      <c r="F94" s="58"/>
      <c r="G94" s="50">
        <v>37650</v>
      </c>
      <c r="H94" s="51"/>
      <c r="I94" s="52"/>
      <c r="J94" s="53">
        <f t="shared" si="6"/>
        <v>37650</v>
      </c>
      <c r="K94" s="29">
        <f t="shared" si="7"/>
        <v>0</v>
      </c>
      <c r="L94" s="29">
        <f t="shared" si="8"/>
        <v>0</v>
      </c>
      <c r="M94" s="29">
        <f t="shared" si="11"/>
        <v>37650</v>
      </c>
      <c r="N94" s="54">
        <f t="shared" si="10"/>
        <v>0</v>
      </c>
      <c r="O94" s="55"/>
      <c r="P94" s="48">
        <v>42737</v>
      </c>
      <c r="Q94" s="75">
        <v>42748</v>
      </c>
      <c r="R94" s="58"/>
    </row>
    <row r="95" spans="1:18" s="59" customFormat="1" x14ac:dyDescent="0.3">
      <c r="A95" s="57">
        <f>IF(OR(COUNTIF($B$8:B95,B95)=1, COUNTIF($C$8:C95,C95)=1),A94+1,A94)</f>
        <v>88</v>
      </c>
      <c r="B95" s="57">
        <v>18519497</v>
      </c>
      <c r="C95" s="29" t="s">
        <v>423</v>
      </c>
      <c r="D95" s="49">
        <v>42712</v>
      </c>
      <c r="E95" s="64">
        <f t="shared" si="9"/>
        <v>37650</v>
      </c>
      <c r="F95" s="58"/>
      <c r="G95" s="50">
        <v>37650</v>
      </c>
      <c r="H95" s="51"/>
      <c r="I95" s="52"/>
      <c r="J95" s="53">
        <f>SUM(G95)</f>
        <v>37650</v>
      </c>
      <c r="K95" s="29">
        <f t="shared" si="7"/>
        <v>0</v>
      </c>
      <c r="L95" s="29">
        <f t="shared" si="8"/>
        <v>0</v>
      </c>
      <c r="M95" s="29">
        <f t="shared" si="11"/>
        <v>37650</v>
      </c>
      <c r="N95" s="54">
        <f t="shared" si="10"/>
        <v>0</v>
      </c>
      <c r="O95" s="55"/>
      <c r="P95" s="48">
        <v>42737</v>
      </c>
      <c r="Q95" s="75">
        <v>42748</v>
      </c>
      <c r="R95" s="58"/>
    </row>
    <row r="96" spans="1:18" s="59" customFormat="1" x14ac:dyDescent="0.3">
      <c r="A96" s="57">
        <f>IF(OR(COUNTIF($B$8:B96,B96)=1, COUNTIF($C$8:C96,C96)=1),A95+1,A95)</f>
        <v>89</v>
      </c>
      <c r="B96" s="57">
        <v>16967425</v>
      </c>
      <c r="C96" s="29" t="s">
        <v>425</v>
      </c>
      <c r="D96" s="49">
        <v>42713</v>
      </c>
      <c r="E96" s="64">
        <f t="shared" si="9"/>
        <v>37650</v>
      </c>
      <c r="F96" s="58"/>
      <c r="G96" s="50">
        <v>37650</v>
      </c>
      <c r="H96" s="51"/>
      <c r="I96" s="52"/>
      <c r="J96" s="53">
        <f t="shared" ref="J96:J112" si="12">SUM(G96)</f>
        <v>37650</v>
      </c>
      <c r="K96" s="29">
        <f t="shared" si="7"/>
        <v>0</v>
      </c>
      <c r="L96" s="29">
        <f t="shared" si="8"/>
        <v>0</v>
      </c>
      <c r="M96" s="29">
        <f t="shared" si="11"/>
        <v>37650</v>
      </c>
      <c r="N96" s="54">
        <f t="shared" si="10"/>
        <v>0</v>
      </c>
      <c r="O96" s="55"/>
      <c r="P96" s="48">
        <v>42737</v>
      </c>
      <c r="Q96" s="75">
        <v>42748</v>
      </c>
      <c r="R96" s="58"/>
    </row>
    <row r="97" spans="1:18" s="59" customFormat="1" x14ac:dyDescent="0.3">
      <c r="A97" s="57">
        <f>IF(OR(COUNTIF($B$8:B97,B97)=1, COUNTIF($C$8:C97,C97)=1),A96+1,A96)</f>
        <v>90</v>
      </c>
      <c r="B97" s="57">
        <v>18517097</v>
      </c>
      <c r="C97" s="29" t="s">
        <v>426</v>
      </c>
      <c r="D97" s="49">
        <v>42713</v>
      </c>
      <c r="E97" s="64">
        <f t="shared" si="9"/>
        <v>37650</v>
      </c>
      <c r="F97" s="58"/>
      <c r="G97" s="50">
        <v>37650</v>
      </c>
      <c r="H97" s="51"/>
      <c r="I97" s="52"/>
      <c r="J97" s="53">
        <f t="shared" si="12"/>
        <v>37650</v>
      </c>
      <c r="K97" s="29">
        <f t="shared" si="7"/>
        <v>0</v>
      </c>
      <c r="L97" s="29">
        <f t="shared" si="8"/>
        <v>0</v>
      </c>
      <c r="M97" s="29">
        <f t="shared" si="11"/>
        <v>37650</v>
      </c>
      <c r="N97" s="54">
        <f t="shared" si="10"/>
        <v>0</v>
      </c>
      <c r="O97" s="55"/>
      <c r="P97" s="48">
        <v>42737</v>
      </c>
      <c r="Q97" s="75">
        <v>42748</v>
      </c>
      <c r="R97" s="58"/>
    </row>
    <row r="98" spans="1:18" s="59" customFormat="1" x14ac:dyDescent="0.3">
      <c r="A98" s="57">
        <f>IF(OR(COUNTIF($B$8:B98,B98)=1, COUNTIF($C$8:C98,C98)=1),A97+1,A97)</f>
        <v>91</v>
      </c>
      <c r="B98" s="57">
        <v>18501061</v>
      </c>
      <c r="C98" s="29" t="s">
        <v>488</v>
      </c>
      <c r="D98" s="49">
        <v>42717</v>
      </c>
      <c r="E98" s="64">
        <f t="shared" si="9"/>
        <v>17330</v>
      </c>
      <c r="F98" s="58"/>
      <c r="G98" s="50"/>
      <c r="H98" s="51"/>
      <c r="I98" s="52">
        <v>17330</v>
      </c>
      <c r="J98" s="53">
        <f t="shared" si="12"/>
        <v>0</v>
      </c>
      <c r="K98" s="29">
        <f t="shared" ref="K98:K150" si="13">SUM(H98)</f>
        <v>0</v>
      </c>
      <c r="L98" s="29">
        <f t="shared" ref="L98:L150" si="14">SUM(I98)</f>
        <v>17330</v>
      </c>
      <c r="M98" s="29">
        <f t="shared" si="11"/>
        <v>17330</v>
      </c>
      <c r="N98" s="54">
        <f t="shared" si="10"/>
        <v>0</v>
      </c>
      <c r="O98" s="55"/>
      <c r="P98" s="48">
        <v>42751</v>
      </c>
      <c r="Q98" s="58"/>
      <c r="R98" s="58"/>
    </row>
    <row r="99" spans="1:18" s="59" customFormat="1" x14ac:dyDescent="0.3">
      <c r="A99" s="57">
        <f>IF(OR(COUNTIF($B$8:B99,B99)=1, COUNTIF($C$8:C99,C99)=1),A98+1,A98)</f>
        <v>92</v>
      </c>
      <c r="B99" s="57" t="s">
        <v>499</v>
      </c>
      <c r="C99" s="29" t="s">
        <v>487</v>
      </c>
      <c r="D99" s="49">
        <v>42717</v>
      </c>
      <c r="E99" s="64">
        <f t="shared" si="9"/>
        <v>22000</v>
      </c>
      <c r="F99" s="58"/>
      <c r="G99" s="50"/>
      <c r="H99" s="51"/>
      <c r="I99" s="52">
        <v>22000</v>
      </c>
      <c r="J99" s="53">
        <f t="shared" si="12"/>
        <v>0</v>
      </c>
      <c r="K99" s="29">
        <f t="shared" si="13"/>
        <v>0</v>
      </c>
      <c r="L99" s="29">
        <f t="shared" si="14"/>
        <v>22000</v>
      </c>
      <c r="M99" s="29">
        <f t="shared" si="11"/>
        <v>22000</v>
      </c>
      <c r="N99" s="54">
        <f t="shared" si="10"/>
        <v>0</v>
      </c>
      <c r="O99" s="55"/>
      <c r="P99" s="48">
        <v>42751</v>
      </c>
      <c r="Q99" s="58"/>
      <c r="R99" s="58"/>
    </row>
    <row r="100" spans="1:18" s="59" customFormat="1" x14ac:dyDescent="0.3">
      <c r="A100" s="57">
        <f>IF(OR(COUNTIF($B$8:B100,B100)=1, COUNTIF($C$8:C100,C100)=1),A99+1,A99)</f>
        <v>93</v>
      </c>
      <c r="B100" s="57">
        <v>18500943</v>
      </c>
      <c r="C100" s="29" t="s">
        <v>482</v>
      </c>
      <c r="D100" s="49">
        <v>42717</v>
      </c>
      <c r="E100" s="64">
        <f t="shared" si="9"/>
        <v>16000</v>
      </c>
      <c r="F100" s="58"/>
      <c r="G100" s="50"/>
      <c r="H100" s="51"/>
      <c r="I100" s="52">
        <v>16000</v>
      </c>
      <c r="J100" s="53">
        <f t="shared" si="12"/>
        <v>0</v>
      </c>
      <c r="K100" s="29">
        <f t="shared" si="13"/>
        <v>0</v>
      </c>
      <c r="L100" s="29">
        <f t="shared" si="14"/>
        <v>16000</v>
      </c>
      <c r="M100" s="29">
        <f t="shared" si="11"/>
        <v>16000</v>
      </c>
      <c r="N100" s="54">
        <f t="shared" si="10"/>
        <v>0</v>
      </c>
      <c r="O100" s="55"/>
      <c r="P100" s="48">
        <v>42751</v>
      </c>
      <c r="Q100" s="58"/>
      <c r="R100" s="58"/>
    </row>
    <row r="101" spans="1:18" s="59" customFormat="1" x14ac:dyDescent="0.3">
      <c r="A101" s="57">
        <f>IF(OR(COUNTIF($B$8:B101,B101)=1, COUNTIF($C$8:C101,C101)=1),A100+1,A100)</f>
        <v>94</v>
      </c>
      <c r="B101" s="57">
        <v>16577442</v>
      </c>
      <c r="C101" s="29" t="s">
        <v>427</v>
      </c>
      <c r="D101" s="49">
        <v>42717</v>
      </c>
      <c r="E101" s="64">
        <f t="shared" si="9"/>
        <v>37650</v>
      </c>
      <c r="F101" s="58"/>
      <c r="G101" s="50">
        <v>37650</v>
      </c>
      <c r="H101" s="51"/>
      <c r="I101" s="52"/>
      <c r="J101" s="53">
        <f t="shared" si="12"/>
        <v>37650</v>
      </c>
      <c r="K101" s="29">
        <f t="shared" si="13"/>
        <v>0</v>
      </c>
      <c r="L101" s="29">
        <f t="shared" si="14"/>
        <v>0</v>
      </c>
      <c r="M101" s="29">
        <f t="shared" si="11"/>
        <v>37650</v>
      </c>
      <c r="N101" s="54">
        <f t="shared" si="10"/>
        <v>0</v>
      </c>
      <c r="O101" s="55"/>
      <c r="P101" s="48">
        <v>42737</v>
      </c>
      <c r="Q101" s="75">
        <v>42748</v>
      </c>
      <c r="R101" s="58"/>
    </row>
    <row r="102" spans="1:18" s="59" customFormat="1" x14ac:dyDescent="0.3">
      <c r="A102" s="57">
        <f>IF(OR(COUNTIF($B$8:B102,B102)=1, COUNTIF($C$8:C102,C102)=1),A101+1,A101)</f>
        <v>95</v>
      </c>
      <c r="B102" s="57">
        <v>16971619</v>
      </c>
      <c r="C102" s="29" t="s">
        <v>428</v>
      </c>
      <c r="D102" s="49">
        <v>42717</v>
      </c>
      <c r="E102" s="64">
        <f t="shared" si="9"/>
        <v>37650</v>
      </c>
      <c r="F102" s="58"/>
      <c r="G102" s="50">
        <v>37650</v>
      </c>
      <c r="H102" s="51"/>
      <c r="I102" s="52"/>
      <c r="J102" s="53">
        <f t="shared" si="12"/>
        <v>37650</v>
      </c>
      <c r="K102" s="29">
        <f t="shared" si="13"/>
        <v>0</v>
      </c>
      <c r="L102" s="29">
        <f t="shared" si="14"/>
        <v>0</v>
      </c>
      <c r="M102" s="29">
        <f t="shared" si="11"/>
        <v>37650</v>
      </c>
      <c r="N102" s="54">
        <f t="shared" si="10"/>
        <v>0</v>
      </c>
      <c r="O102" s="55"/>
      <c r="P102" s="48">
        <v>42737</v>
      </c>
      <c r="Q102" s="75">
        <v>42748</v>
      </c>
      <c r="R102" s="58"/>
    </row>
    <row r="103" spans="1:18" s="59" customFormat="1" x14ac:dyDescent="0.3">
      <c r="A103" s="57">
        <f>IF(OR(COUNTIF($B$8:B103,B103)=1, COUNTIF($C$8:C103,C103)=1),A102+1,A102)</f>
        <v>96</v>
      </c>
      <c r="B103" s="57">
        <v>18507519</v>
      </c>
      <c r="C103" s="29" t="s">
        <v>429</v>
      </c>
      <c r="D103" s="49">
        <v>42717</v>
      </c>
      <c r="E103" s="64">
        <f t="shared" si="9"/>
        <v>37650</v>
      </c>
      <c r="F103" s="58"/>
      <c r="G103" s="50">
        <v>37650</v>
      </c>
      <c r="H103" s="51"/>
      <c r="I103" s="52"/>
      <c r="J103" s="53">
        <f t="shared" si="12"/>
        <v>37650</v>
      </c>
      <c r="K103" s="29">
        <f t="shared" si="13"/>
        <v>0</v>
      </c>
      <c r="L103" s="29">
        <f t="shared" si="14"/>
        <v>0</v>
      </c>
      <c r="M103" s="29">
        <f t="shared" si="11"/>
        <v>37650</v>
      </c>
      <c r="N103" s="54">
        <f t="shared" si="10"/>
        <v>0</v>
      </c>
      <c r="O103" s="55"/>
      <c r="P103" s="48">
        <v>42737</v>
      </c>
      <c r="Q103" s="75">
        <v>42748</v>
      </c>
      <c r="R103" s="58"/>
    </row>
    <row r="104" spans="1:18" s="59" customFormat="1" x14ac:dyDescent="0.3">
      <c r="A104" s="57">
        <f>IF(OR(COUNTIF($B$8:B104,B104)=1, COUNTIF($C$8:C104,C104)=1),A103+1,A103)</f>
        <v>97</v>
      </c>
      <c r="B104" s="57">
        <v>10991792</v>
      </c>
      <c r="C104" s="29" t="s">
        <v>430</v>
      </c>
      <c r="D104" s="49">
        <v>42717</v>
      </c>
      <c r="E104" s="64">
        <f t="shared" si="9"/>
        <v>37650</v>
      </c>
      <c r="F104" s="58"/>
      <c r="G104" s="50">
        <v>37650</v>
      </c>
      <c r="H104" s="51"/>
      <c r="I104" s="52"/>
      <c r="J104" s="53">
        <f t="shared" si="12"/>
        <v>37650</v>
      </c>
      <c r="K104" s="29">
        <f t="shared" si="13"/>
        <v>0</v>
      </c>
      <c r="L104" s="29">
        <f t="shared" si="14"/>
        <v>0</v>
      </c>
      <c r="M104" s="29">
        <f t="shared" si="11"/>
        <v>37650</v>
      </c>
      <c r="N104" s="54">
        <f t="shared" si="10"/>
        <v>0</v>
      </c>
      <c r="O104" s="55"/>
      <c r="P104" s="48">
        <v>42737</v>
      </c>
      <c r="Q104" s="75">
        <v>42748</v>
      </c>
      <c r="R104" s="58"/>
    </row>
    <row r="105" spans="1:18" s="59" customFormat="1" x14ac:dyDescent="0.3">
      <c r="A105" s="57">
        <f>IF(OR(COUNTIF($B$8:B105,B105)=1, COUNTIF($C$8:C105,C105)=1),A104+1,A104)</f>
        <v>98</v>
      </c>
      <c r="B105" s="57">
        <v>16873056</v>
      </c>
      <c r="C105" s="29" t="s">
        <v>431</v>
      </c>
      <c r="D105" s="49">
        <v>42717</v>
      </c>
      <c r="E105" s="64">
        <f t="shared" si="9"/>
        <v>37650</v>
      </c>
      <c r="F105" s="58"/>
      <c r="G105" s="50">
        <v>37650</v>
      </c>
      <c r="H105" s="51"/>
      <c r="I105" s="52"/>
      <c r="J105" s="53">
        <f t="shared" si="12"/>
        <v>37650</v>
      </c>
      <c r="K105" s="29">
        <f t="shared" si="13"/>
        <v>0</v>
      </c>
      <c r="L105" s="29">
        <f t="shared" si="14"/>
        <v>0</v>
      </c>
      <c r="M105" s="29">
        <f t="shared" si="11"/>
        <v>37650</v>
      </c>
      <c r="N105" s="54">
        <f t="shared" si="10"/>
        <v>0</v>
      </c>
      <c r="O105" s="55"/>
      <c r="P105" s="48">
        <v>42737</v>
      </c>
      <c r="Q105" s="75">
        <v>42748</v>
      </c>
      <c r="R105" s="58"/>
    </row>
    <row r="106" spans="1:18" s="59" customFormat="1" x14ac:dyDescent="0.3">
      <c r="A106" s="57">
        <f>IF(OR(COUNTIF($B$8:B106,B106)=1, COUNTIF($C$8:C106,C106)=1),A105+1,A105)</f>
        <v>99</v>
      </c>
      <c r="B106" s="57">
        <v>18516948</v>
      </c>
      <c r="C106" s="29" t="s">
        <v>432</v>
      </c>
      <c r="D106" s="49">
        <v>42717</v>
      </c>
      <c r="E106" s="64">
        <f t="shared" si="9"/>
        <v>37650</v>
      </c>
      <c r="F106" s="58"/>
      <c r="G106" s="50">
        <v>37650</v>
      </c>
      <c r="H106" s="51"/>
      <c r="I106" s="52"/>
      <c r="J106" s="53">
        <f t="shared" si="12"/>
        <v>37650</v>
      </c>
      <c r="K106" s="29">
        <f t="shared" si="13"/>
        <v>0</v>
      </c>
      <c r="L106" s="29">
        <f t="shared" si="14"/>
        <v>0</v>
      </c>
      <c r="M106" s="29">
        <f t="shared" si="11"/>
        <v>37650</v>
      </c>
      <c r="N106" s="54">
        <f t="shared" si="10"/>
        <v>0</v>
      </c>
      <c r="O106" s="55"/>
      <c r="P106" s="48">
        <v>42737</v>
      </c>
      <c r="Q106" s="75">
        <v>42748</v>
      </c>
      <c r="R106" s="58"/>
    </row>
    <row r="107" spans="1:18" s="59" customFormat="1" x14ac:dyDescent="0.3">
      <c r="A107" s="57">
        <f>IF(OR(COUNTIF($B$8:B107,B107)=1, COUNTIF($C$8:C107,C107)=1),A106+1,A106)</f>
        <v>100</v>
      </c>
      <c r="B107" s="57">
        <v>10519905</v>
      </c>
      <c r="C107" s="29" t="s">
        <v>433</v>
      </c>
      <c r="D107" s="49">
        <v>42717</v>
      </c>
      <c r="E107" s="64">
        <f t="shared" si="9"/>
        <v>37650</v>
      </c>
      <c r="F107" s="58"/>
      <c r="G107" s="50">
        <v>37650</v>
      </c>
      <c r="H107" s="51"/>
      <c r="I107" s="52"/>
      <c r="J107" s="53">
        <f t="shared" si="12"/>
        <v>37650</v>
      </c>
      <c r="K107" s="29">
        <f t="shared" si="13"/>
        <v>0</v>
      </c>
      <c r="L107" s="29">
        <f t="shared" si="14"/>
        <v>0</v>
      </c>
      <c r="M107" s="29">
        <f t="shared" si="11"/>
        <v>37650</v>
      </c>
      <c r="N107" s="54">
        <f t="shared" si="10"/>
        <v>0</v>
      </c>
      <c r="O107" s="55"/>
      <c r="P107" s="48">
        <v>42737</v>
      </c>
      <c r="Q107" s="75">
        <v>42748</v>
      </c>
      <c r="R107" s="58"/>
    </row>
    <row r="108" spans="1:18" s="59" customFormat="1" x14ac:dyDescent="0.3">
      <c r="A108" s="57">
        <f>IF(OR(COUNTIF($B$8:B108,B108)=1, COUNTIF($C$8:C108,C108)=1),A107+1,A107)</f>
        <v>101</v>
      </c>
      <c r="B108" s="57">
        <v>18516955</v>
      </c>
      <c r="C108" s="29" t="s">
        <v>434</v>
      </c>
      <c r="D108" s="49">
        <v>42717</v>
      </c>
      <c r="E108" s="64">
        <f t="shared" si="9"/>
        <v>37650</v>
      </c>
      <c r="F108" s="58"/>
      <c r="G108" s="50">
        <v>37650</v>
      </c>
      <c r="H108" s="51"/>
      <c r="I108" s="52"/>
      <c r="J108" s="53">
        <f t="shared" si="12"/>
        <v>37650</v>
      </c>
      <c r="K108" s="29">
        <f t="shared" si="13"/>
        <v>0</v>
      </c>
      <c r="L108" s="29">
        <f t="shared" si="14"/>
        <v>0</v>
      </c>
      <c r="M108" s="29">
        <f t="shared" si="11"/>
        <v>37650</v>
      </c>
      <c r="N108" s="54">
        <f t="shared" si="10"/>
        <v>0</v>
      </c>
      <c r="O108" s="55"/>
      <c r="P108" s="48">
        <v>42737</v>
      </c>
      <c r="Q108" s="75">
        <v>42748</v>
      </c>
      <c r="R108" s="58"/>
    </row>
    <row r="109" spans="1:18" s="59" customFormat="1" x14ac:dyDescent="0.3">
      <c r="A109" s="57">
        <f>IF(OR(COUNTIF($B$8:B109,B109)=1, COUNTIF($C$8:C109,C109)=1),A108+1,A108)</f>
        <v>102</v>
      </c>
      <c r="B109" s="57" t="s">
        <v>500</v>
      </c>
      <c r="C109" s="29" t="s">
        <v>435</v>
      </c>
      <c r="D109" s="49">
        <v>42717</v>
      </c>
      <c r="E109" s="64">
        <f t="shared" si="9"/>
        <v>37650</v>
      </c>
      <c r="F109" s="58"/>
      <c r="G109" s="50">
        <v>37650</v>
      </c>
      <c r="H109" s="51"/>
      <c r="I109" s="52"/>
      <c r="J109" s="53">
        <f t="shared" si="12"/>
        <v>37650</v>
      </c>
      <c r="K109" s="29">
        <f t="shared" si="13"/>
        <v>0</v>
      </c>
      <c r="L109" s="29">
        <f t="shared" si="14"/>
        <v>0</v>
      </c>
      <c r="M109" s="29">
        <f t="shared" si="11"/>
        <v>37650</v>
      </c>
      <c r="N109" s="54">
        <f t="shared" si="10"/>
        <v>0</v>
      </c>
      <c r="O109" s="55"/>
      <c r="P109" s="48">
        <v>42737</v>
      </c>
      <c r="Q109" s="75">
        <v>42748</v>
      </c>
      <c r="R109" s="58"/>
    </row>
    <row r="110" spans="1:18" s="59" customFormat="1" x14ac:dyDescent="0.3">
      <c r="A110" s="57">
        <f>IF(OR(COUNTIF($B$8:B110,B110)=1, COUNTIF($C$8:C110,C110)=1),A109+1,A109)</f>
        <v>103</v>
      </c>
      <c r="B110" s="57">
        <v>18331301</v>
      </c>
      <c r="C110" s="29" t="s">
        <v>489</v>
      </c>
      <c r="D110" s="49">
        <v>42718</v>
      </c>
      <c r="E110" s="64">
        <f t="shared" si="9"/>
        <v>16000</v>
      </c>
      <c r="F110" s="58"/>
      <c r="G110" s="50"/>
      <c r="H110" s="51"/>
      <c r="I110" s="52">
        <v>16000</v>
      </c>
      <c r="J110" s="53">
        <f t="shared" si="12"/>
        <v>0</v>
      </c>
      <c r="K110" s="29">
        <f t="shared" si="13"/>
        <v>0</v>
      </c>
      <c r="L110" s="29">
        <f t="shared" si="14"/>
        <v>16000</v>
      </c>
      <c r="M110" s="29">
        <f t="shared" si="11"/>
        <v>16000</v>
      </c>
      <c r="N110" s="54">
        <f t="shared" si="10"/>
        <v>0</v>
      </c>
      <c r="O110" s="55"/>
      <c r="P110" s="48">
        <v>42751</v>
      </c>
      <c r="Q110" s="58"/>
      <c r="R110" s="58"/>
    </row>
    <row r="111" spans="1:18" s="59" customFormat="1" x14ac:dyDescent="0.3">
      <c r="A111" s="57">
        <f>IF(OR(COUNTIF($B$8:B111,B111)=1, COUNTIF($C$8:C111,C111)=1),A110+1,A110)</f>
        <v>104</v>
      </c>
      <c r="B111" s="57">
        <v>18510469</v>
      </c>
      <c r="C111" s="29" t="s">
        <v>481</v>
      </c>
      <c r="D111" s="49">
        <v>42718</v>
      </c>
      <c r="E111" s="64">
        <f t="shared" si="9"/>
        <v>16000</v>
      </c>
      <c r="F111" s="58"/>
      <c r="G111" s="50"/>
      <c r="H111" s="51"/>
      <c r="I111" s="52">
        <v>16000</v>
      </c>
      <c r="J111" s="53">
        <f t="shared" si="12"/>
        <v>0</v>
      </c>
      <c r="K111" s="29">
        <f t="shared" si="13"/>
        <v>0</v>
      </c>
      <c r="L111" s="29">
        <f t="shared" si="14"/>
        <v>16000</v>
      </c>
      <c r="M111" s="29">
        <f t="shared" si="11"/>
        <v>16000</v>
      </c>
      <c r="N111" s="54">
        <f t="shared" si="10"/>
        <v>0</v>
      </c>
      <c r="O111" s="55"/>
      <c r="P111" s="48">
        <v>42751</v>
      </c>
      <c r="Q111" s="58"/>
      <c r="R111" s="58"/>
    </row>
    <row r="112" spans="1:18" s="59" customFormat="1" x14ac:dyDescent="0.3">
      <c r="A112" s="57">
        <f>IF(OR(COUNTIF($B$8:B112,B112)=1, COUNTIF($C$8:C112,C112)=1),A111+1,A111)</f>
        <v>105</v>
      </c>
      <c r="B112" s="57">
        <v>18525997</v>
      </c>
      <c r="C112" s="29" t="s">
        <v>490</v>
      </c>
      <c r="D112" s="49">
        <v>42718</v>
      </c>
      <c r="E112" s="64">
        <f t="shared" si="9"/>
        <v>44440</v>
      </c>
      <c r="F112" s="58"/>
      <c r="G112" s="50">
        <v>44440</v>
      </c>
      <c r="H112" s="51"/>
      <c r="I112" s="52"/>
      <c r="J112" s="53">
        <f t="shared" si="12"/>
        <v>44440</v>
      </c>
      <c r="K112" s="29">
        <f t="shared" si="13"/>
        <v>0</v>
      </c>
      <c r="L112" s="29">
        <f t="shared" si="14"/>
        <v>0</v>
      </c>
      <c r="M112" s="29">
        <f t="shared" si="11"/>
        <v>44440</v>
      </c>
      <c r="N112" s="54">
        <f t="shared" si="10"/>
        <v>0</v>
      </c>
      <c r="O112" s="55"/>
      <c r="P112" s="48">
        <v>42751</v>
      </c>
      <c r="Q112" s="58"/>
      <c r="R112" s="58"/>
    </row>
    <row r="113" spans="1:18" s="59" customFormat="1" x14ac:dyDescent="0.3">
      <c r="A113" s="57">
        <f>IF(OR(COUNTIF($B$8:B113,B113)=1, COUNTIF($C$8:C113,C113)=1),A112+1,A112)</f>
        <v>106</v>
      </c>
      <c r="B113" s="57">
        <v>10082713</v>
      </c>
      <c r="C113" s="29" t="s">
        <v>436</v>
      </c>
      <c r="D113" s="49">
        <v>42718</v>
      </c>
      <c r="E113" s="64">
        <f t="shared" si="9"/>
        <v>37650</v>
      </c>
      <c r="F113" s="58"/>
      <c r="G113" s="50">
        <v>37650</v>
      </c>
      <c r="H113" s="51"/>
      <c r="I113" s="52"/>
      <c r="J113" s="53">
        <f>SUM(G113)</f>
        <v>37650</v>
      </c>
      <c r="K113" s="29">
        <f t="shared" si="13"/>
        <v>0</v>
      </c>
      <c r="L113" s="29">
        <f t="shared" si="14"/>
        <v>0</v>
      </c>
      <c r="M113" s="29">
        <f t="shared" si="11"/>
        <v>37650</v>
      </c>
      <c r="N113" s="54">
        <f t="shared" si="10"/>
        <v>0</v>
      </c>
      <c r="O113" s="55"/>
      <c r="P113" s="48">
        <v>42738</v>
      </c>
      <c r="Q113" s="75">
        <v>42748</v>
      </c>
      <c r="R113" s="58"/>
    </row>
    <row r="114" spans="1:18" s="59" customFormat="1" x14ac:dyDescent="0.3">
      <c r="A114" s="57">
        <f>IF(OR(COUNTIF($B$8:B114,B114)=1, COUNTIF($C$8:C114,C114)=1),A113+1,A113)</f>
        <v>107</v>
      </c>
      <c r="B114" s="57" t="s">
        <v>501</v>
      </c>
      <c r="C114" s="29" t="s">
        <v>437</v>
      </c>
      <c r="D114" s="49">
        <v>42718</v>
      </c>
      <c r="E114" s="64">
        <f t="shared" si="9"/>
        <v>37650</v>
      </c>
      <c r="F114" s="58"/>
      <c r="G114" s="50">
        <v>37650</v>
      </c>
      <c r="H114" s="51"/>
      <c r="I114" s="52"/>
      <c r="J114" s="53">
        <f t="shared" ref="J114:J150" si="15">SUM(G114)</f>
        <v>37650</v>
      </c>
      <c r="K114" s="29">
        <f t="shared" si="13"/>
        <v>0</v>
      </c>
      <c r="L114" s="29">
        <f t="shared" si="14"/>
        <v>0</v>
      </c>
      <c r="M114" s="29">
        <f t="shared" si="11"/>
        <v>37650</v>
      </c>
      <c r="N114" s="54">
        <f t="shared" si="10"/>
        <v>0</v>
      </c>
      <c r="O114" s="55"/>
      <c r="P114" s="48">
        <v>42738</v>
      </c>
      <c r="Q114" s="75">
        <v>42748</v>
      </c>
      <c r="R114" s="58"/>
    </row>
    <row r="115" spans="1:18" s="59" customFormat="1" x14ac:dyDescent="0.3">
      <c r="A115" s="57">
        <f>IF(OR(COUNTIF($B$8:B115,B115)=1, COUNTIF($C$8:C115,C115)=1),A114+1,A114)</f>
        <v>108</v>
      </c>
      <c r="B115" s="57" t="s">
        <v>502</v>
      </c>
      <c r="C115" s="29" t="s">
        <v>438</v>
      </c>
      <c r="D115" s="49">
        <v>42718</v>
      </c>
      <c r="E115" s="64">
        <f t="shared" si="9"/>
        <v>37650</v>
      </c>
      <c r="F115" s="58"/>
      <c r="G115" s="50">
        <v>37650</v>
      </c>
      <c r="H115" s="51"/>
      <c r="I115" s="52"/>
      <c r="J115" s="53">
        <f t="shared" si="15"/>
        <v>37650</v>
      </c>
      <c r="K115" s="29">
        <f t="shared" si="13"/>
        <v>0</v>
      </c>
      <c r="L115" s="29">
        <f t="shared" si="14"/>
        <v>0</v>
      </c>
      <c r="M115" s="29">
        <f t="shared" si="11"/>
        <v>37650</v>
      </c>
      <c r="N115" s="54">
        <f t="shared" si="10"/>
        <v>0</v>
      </c>
      <c r="O115" s="55"/>
      <c r="P115" s="48">
        <v>42738</v>
      </c>
      <c r="Q115" s="75">
        <v>42748</v>
      </c>
      <c r="R115" s="58"/>
    </row>
    <row r="116" spans="1:18" s="59" customFormat="1" x14ac:dyDescent="0.3">
      <c r="A116" s="57">
        <f>IF(OR(COUNTIF($B$8:B116,B116)=1, COUNTIF($C$8:C116,C116)=1),A115+1,A115)</f>
        <v>109</v>
      </c>
      <c r="B116" s="57">
        <v>18526868</v>
      </c>
      <c r="C116" s="29" t="s">
        <v>439</v>
      </c>
      <c r="D116" s="49">
        <v>42718</v>
      </c>
      <c r="E116" s="64">
        <f t="shared" si="9"/>
        <v>40050</v>
      </c>
      <c r="F116" s="58"/>
      <c r="G116" s="50"/>
      <c r="H116" s="51">
        <v>40050</v>
      </c>
      <c r="I116" s="52"/>
      <c r="J116" s="53">
        <f t="shared" si="15"/>
        <v>0</v>
      </c>
      <c r="K116" s="29">
        <f t="shared" si="13"/>
        <v>40050</v>
      </c>
      <c r="L116" s="29">
        <f t="shared" si="14"/>
        <v>0</v>
      </c>
      <c r="M116" s="29">
        <f t="shared" si="11"/>
        <v>40050</v>
      </c>
      <c r="N116" s="54">
        <f t="shared" si="10"/>
        <v>0</v>
      </c>
      <c r="O116" s="55"/>
      <c r="P116" s="48">
        <v>42738</v>
      </c>
      <c r="Q116" s="75">
        <v>42748</v>
      </c>
      <c r="R116" s="58"/>
    </row>
    <row r="117" spans="1:18" s="59" customFormat="1" x14ac:dyDescent="0.3">
      <c r="A117" s="57">
        <f>IF(OR(COUNTIF($B$8:B117,B117)=1, COUNTIF($C$8:C117,C117)=1),A116+1,A116)</f>
        <v>110</v>
      </c>
      <c r="B117" s="57">
        <v>18526008</v>
      </c>
      <c r="C117" s="29" t="s">
        <v>440</v>
      </c>
      <c r="D117" s="49">
        <v>42718</v>
      </c>
      <c r="E117" s="64">
        <f t="shared" si="9"/>
        <v>37650</v>
      </c>
      <c r="F117" s="58"/>
      <c r="G117" s="50">
        <v>37650</v>
      </c>
      <c r="H117" s="51"/>
      <c r="I117" s="52"/>
      <c r="J117" s="53">
        <f t="shared" si="15"/>
        <v>37650</v>
      </c>
      <c r="K117" s="29">
        <f t="shared" si="13"/>
        <v>0</v>
      </c>
      <c r="L117" s="29">
        <f t="shared" si="14"/>
        <v>0</v>
      </c>
      <c r="M117" s="29">
        <f t="shared" si="11"/>
        <v>37650</v>
      </c>
      <c r="N117" s="54">
        <f t="shared" si="10"/>
        <v>0</v>
      </c>
      <c r="O117" s="55"/>
      <c r="P117" s="48">
        <v>42738</v>
      </c>
      <c r="Q117" s="75">
        <v>42748</v>
      </c>
      <c r="R117" s="58"/>
    </row>
    <row r="118" spans="1:18" s="59" customFormat="1" x14ac:dyDescent="0.3">
      <c r="A118" s="57">
        <f>IF(OR(COUNTIF($B$8:B118,B118)=1, COUNTIF($C$8:C118,C118)=1),A117+1,A117)</f>
        <v>111</v>
      </c>
      <c r="B118" s="57" t="s">
        <v>503</v>
      </c>
      <c r="C118" s="29" t="s">
        <v>441</v>
      </c>
      <c r="D118" s="49">
        <v>42718</v>
      </c>
      <c r="E118" s="64">
        <f t="shared" si="9"/>
        <v>37650</v>
      </c>
      <c r="F118" s="58"/>
      <c r="G118" s="50">
        <v>37650</v>
      </c>
      <c r="H118" s="51"/>
      <c r="I118" s="52"/>
      <c r="J118" s="53">
        <f t="shared" si="15"/>
        <v>37650</v>
      </c>
      <c r="K118" s="29">
        <f t="shared" si="13"/>
        <v>0</v>
      </c>
      <c r="L118" s="29">
        <f t="shared" si="14"/>
        <v>0</v>
      </c>
      <c r="M118" s="29">
        <f t="shared" si="11"/>
        <v>37650</v>
      </c>
      <c r="N118" s="54">
        <f t="shared" si="10"/>
        <v>0</v>
      </c>
      <c r="O118" s="55"/>
      <c r="P118" s="48">
        <v>42738</v>
      </c>
      <c r="Q118" s="75">
        <v>42748</v>
      </c>
      <c r="R118" s="58"/>
    </row>
    <row r="119" spans="1:18" s="59" customFormat="1" x14ac:dyDescent="0.3">
      <c r="A119" s="57">
        <f>IF(OR(COUNTIF($B$8:B119,B119)=1, COUNTIF($C$8:C119,C119)=1),A118+1,A118)</f>
        <v>112</v>
      </c>
      <c r="B119" s="57">
        <v>18520156</v>
      </c>
      <c r="C119" s="29" t="s">
        <v>442</v>
      </c>
      <c r="D119" s="49">
        <v>42718</v>
      </c>
      <c r="E119" s="64">
        <f t="shared" si="9"/>
        <v>37650</v>
      </c>
      <c r="F119" s="58"/>
      <c r="G119" s="50">
        <v>37650</v>
      </c>
      <c r="H119" s="51"/>
      <c r="I119" s="52"/>
      <c r="J119" s="53">
        <f t="shared" si="15"/>
        <v>37650</v>
      </c>
      <c r="K119" s="29">
        <f t="shared" si="13"/>
        <v>0</v>
      </c>
      <c r="L119" s="29">
        <f t="shared" si="14"/>
        <v>0</v>
      </c>
      <c r="M119" s="29">
        <f t="shared" si="11"/>
        <v>37650</v>
      </c>
      <c r="N119" s="54">
        <f t="shared" si="10"/>
        <v>0</v>
      </c>
      <c r="O119" s="55"/>
      <c r="P119" s="48">
        <v>42738</v>
      </c>
      <c r="Q119" s="75">
        <v>42748</v>
      </c>
      <c r="R119" s="58"/>
    </row>
    <row r="120" spans="1:18" s="59" customFormat="1" x14ac:dyDescent="0.3">
      <c r="A120" s="57">
        <f>IF(OR(COUNTIF($B$8:B120,B120)=1, COUNTIF($C$8:C120,C120)=1),A119+1,A119)</f>
        <v>113</v>
      </c>
      <c r="B120" s="57">
        <v>18526060</v>
      </c>
      <c r="C120" s="29" t="s">
        <v>443</v>
      </c>
      <c r="D120" s="49">
        <v>42718</v>
      </c>
      <c r="E120" s="64">
        <f t="shared" si="9"/>
        <v>37650</v>
      </c>
      <c r="F120" s="58"/>
      <c r="G120" s="50">
        <v>37650</v>
      </c>
      <c r="H120" s="51"/>
      <c r="I120" s="52"/>
      <c r="J120" s="53">
        <f t="shared" si="15"/>
        <v>37650</v>
      </c>
      <c r="K120" s="29">
        <f t="shared" si="13"/>
        <v>0</v>
      </c>
      <c r="L120" s="29">
        <f t="shared" si="14"/>
        <v>0</v>
      </c>
      <c r="M120" s="29">
        <f t="shared" si="11"/>
        <v>37650</v>
      </c>
      <c r="N120" s="54">
        <f t="shared" si="10"/>
        <v>0</v>
      </c>
      <c r="O120" s="55"/>
      <c r="P120" s="48">
        <v>42738</v>
      </c>
      <c r="Q120" s="75">
        <v>42748</v>
      </c>
      <c r="R120" s="58"/>
    </row>
    <row r="121" spans="1:18" s="59" customFormat="1" x14ac:dyDescent="0.3">
      <c r="A121" s="57">
        <f>IF(OR(COUNTIF($B$8:B121,B121)=1, COUNTIF($C$8:C121,C121)=1),A120+1,A120)</f>
        <v>114</v>
      </c>
      <c r="B121" s="57">
        <v>18520459</v>
      </c>
      <c r="C121" s="29" t="s">
        <v>444</v>
      </c>
      <c r="D121" s="49">
        <v>42718</v>
      </c>
      <c r="E121" s="64">
        <f t="shared" si="9"/>
        <v>37650</v>
      </c>
      <c r="F121" s="58"/>
      <c r="G121" s="50">
        <v>37650</v>
      </c>
      <c r="H121" s="51"/>
      <c r="I121" s="52"/>
      <c r="J121" s="53">
        <f t="shared" si="15"/>
        <v>37650</v>
      </c>
      <c r="K121" s="29">
        <f t="shared" si="13"/>
        <v>0</v>
      </c>
      <c r="L121" s="29">
        <f t="shared" si="14"/>
        <v>0</v>
      </c>
      <c r="M121" s="29">
        <f t="shared" si="11"/>
        <v>37650</v>
      </c>
      <c r="N121" s="54">
        <f t="shared" si="10"/>
        <v>0</v>
      </c>
      <c r="O121" s="55"/>
      <c r="P121" s="48">
        <v>42738</v>
      </c>
      <c r="Q121" s="75">
        <v>42748</v>
      </c>
      <c r="R121" s="58"/>
    </row>
    <row r="122" spans="1:18" s="59" customFormat="1" x14ac:dyDescent="0.3">
      <c r="A122" s="57">
        <f>IF(OR(COUNTIF($B$8:B122,B122)=1, COUNTIF($C$8:C122,C122)=1),A121+1,A121)</f>
        <v>115</v>
      </c>
      <c r="B122" s="57">
        <v>18520163</v>
      </c>
      <c r="C122" s="29" t="s">
        <v>445</v>
      </c>
      <c r="D122" s="49">
        <v>42718</v>
      </c>
      <c r="E122" s="64">
        <f t="shared" si="9"/>
        <v>37650</v>
      </c>
      <c r="F122" s="58"/>
      <c r="G122" s="50">
        <v>37650</v>
      </c>
      <c r="H122" s="51"/>
      <c r="I122" s="52"/>
      <c r="J122" s="53">
        <f t="shared" si="15"/>
        <v>37650</v>
      </c>
      <c r="K122" s="29">
        <f t="shared" si="13"/>
        <v>0</v>
      </c>
      <c r="L122" s="29">
        <f t="shared" si="14"/>
        <v>0</v>
      </c>
      <c r="M122" s="29">
        <f t="shared" si="11"/>
        <v>37650</v>
      </c>
      <c r="N122" s="54">
        <f t="shared" si="10"/>
        <v>0</v>
      </c>
      <c r="O122" s="55"/>
      <c r="P122" s="48">
        <v>42738</v>
      </c>
      <c r="Q122" s="75">
        <v>42748</v>
      </c>
      <c r="R122" s="58"/>
    </row>
    <row r="123" spans="1:18" s="59" customFormat="1" x14ac:dyDescent="0.3">
      <c r="A123" s="57">
        <f>IF(OR(COUNTIF($B$8:B123,B123)=1, COUNTIF($C$8:C123,C123)=1),A122+1,A122)</f>
        <v>116</v>
      </c>
      <c r="B123" s="57">
        <v>10985494</v>
      </c>
      <c r="C123" s="29" t="s">
        <v>446</v>
      </c>
      <c r="D123" s="49">
        <v>42718</v>
      </c>
      <c r="E123" s="64">
        <f t="shared" si="9"/>
        <v>37650</v>
      </c>
      <c r="F123" s="58"/>
      <c r="G123" s="50">
        <v>37650</v>
      </c>
      <c r="H123" s="51"/>
      <c r="I123" s="52"/>
      <c r="J123" s="53">
        <f t="shared" si="15"/>
        <v>37650</v>
      </c>
      <c r="K123" s="29">
        <f t="shared" si="13"/>
        <v>0</v>
      </c>
      <c r="L123" s="29">
        <f t="shared" si="14"/>
        <v>0</v>
      </c>
      <c r="M123" s="29">
        <f t="shared" si="11"/>
        <v>37650</v>
      </c>
      <c r="N123" s="54">
        <f t="shared" si="10"/>
        <v>0</v>
      </c>
      <c r="O123" s="55"/>
      <c r="P123" s="48">
        <v>42738</v>
      </c>
      <c r="Q123" s="75">
        <v>42748</v>
      </c>
      <c r="R123" s="58"/>
    </row>
    <row r="124" spans="1:18" s="59" customFormat="1" x14ac:dyDescent="0.3">
      <c r="A124" s="57">
        <f>IF(OR(COUNTIF($B$8:B124,B124)=1, COUNTIF($C$8:C124,C124)=1),A123+1,A123)</f>
        <v>117</v>
      </c>
      <c r="B124" s="57">
        <v>18526046</v>
      </c>
      <c r="C124" s="29" t="s">
        <v>447</v>
      </c>
      <c r="D124" s="49">
        <v>42718</v>
      </c>
      <c r="E124" s="64">
        <f t="shared" si="9"/>
        <v>37650</v>
      </c>
      <c r="F124" s="58"/>
      <c r="G124" s="50">
        <v>37650</v>
      </c>
      <c r="H124" s="51"/>
      <c r="I124" s="52"/>
      <c r="J124" s="53">
        <f t="shared" si="15"/>
        <v>37650</v>
      </c>
      <c r="K124" s="29">
        <f t="shared" si="13"/>
        <v>0</v>
      </c>
      <c r="L124" s="29">
        <f t="shared" si="14"/>
        <v>0</v>
      </c>
      <c r="M124" s="29">
        <f t="shared" si="11"/>
        <v>37650</v>
      </c>
      <c r="N124" s="54">
        <f t="shared" si="10"/>
        <v>0</v>
      </c>
      <c r="O124" s="55"/>
      <c r="P124" s="48">
        <v>42738</v>
      </c>
      <c r="Q124" s="75">
        <v>42748</v>
      </c>
      <c r="R124" s="58"/>
    </row>
    <row r="125" spans="1:18" s="59" customFormat="1" x14ac:dyDescent="0.3">
      <c r="A125" s="57">
        <f>IF(OR(COUNTIF($B$8:B125,B125)=1, COUNTIF($C$8:C125,C125)=1),A124+1,A124)</f>
        <v>118</v>
      </c>
      <c r="B125" s="57">
        <v>18526495</v>
      </c>
      <c r="C125" s="29" t="s">
        <v>448</v>
      </c>
      <c r="D125" s="49">
        <v>42718</v>
      </c>
      <c r="E125" s="64">
        <f t="shared" si="9"/>
        <v>37650</v>
      </c>
      <c r="F125" s="58"/>
      <c r="G125" s="50">
        <v>37650</v>
      </c>
      <c r="H125" s="51"/>
      <c r="I125" s="52"/>
      <c r="J125" s="53">
        <f t="shared" si="15"/>
        <v>37650</v>
      </c>
      <c r="K125" s="29">
        <f t="shared" si="13"/>
        <v>0</v>
      </c>
      <c r="L125" s="29">
        <f t="shared" si="14"/>
        <v>0</v>
      </c>
      <c r="M125" s="29">
        <f t="shared" si="11"/>
        <v>37650</v>
      </c>
      <c r="N125" s="54">
        <f t="shared" si="10"/>
        <v>0</v>
      </c>
      <c r="O125" s="55"/>
      <c r="P125" s="48">
        <v>42738</v>
      </c>
      <c r="Q125" s="75">
        <v>42748</v>
      </c>
      <c r="R125" s="58"/>
    </row>
    <row r="126" spans="1:18" s="59" customFormat="1" x14ac:dyDescent="0.3">
      <c r="A126" s="57">
        <f>IF(OR(COUNTIF($B$8:B126,B126)=1, COUNTIF($C$8:C126,C126)=1),A125+1,A125)</f>
        <v>119</v>
      </c>
      <c r="B126" s="57">
        <v>18526039</v>
      </c>
      <c r="C126" s="29" t="s">
        <v>449</v>
      </c>
      <c r="D126" s="49">
        <v>42718</v>
      </c>
      <c r="E126" s="64">
        <f t="shared" si="9"/>
        <v>37650</v>
      </c>
      <c r="F126" s="58"/>
      <c r="G126" s="50">
        <v>37650</v>
      </c>
      <c r="H126" s="51"/>
      <c r="I126" s="52"/>
      <c r="J126" s="53">
        <f t="shared" si="15"/>
        <v>37650</v>
      </c>
      <c r="K126" s="29">
        <f t="shared" si="13"/>
        <v>0</v>
      </c>
      <c r="L126" s="29">
        <f t="shared" si="14"/>
        <v>0</v>
      </c>
      <c r="M126" s="29">
        <f t="shared" si="11"/>
        <v>37650</v>
      </c>
      <c r="N126" s="54">
        <f t="shared" si="10"/>
        <v>0</v>
      </c>
      <c r="O126" s="55"/>
      <c r="P126" s="48">
        <v>42738</v>
      </c>
      <c r="Q126" s="75">
        <v>42748</v>
      </c>
      <c r="R126" s="58"/>
    </row>
    <row r="127" spans="1:18" s="59" customFormat="1" x14ac:dyDescent="0.3">
      <c r="A127" s="57">
        <f>IF(OR(COUNTIF($B$8:B127,B127)=1, COUNTIF($C$8:C127,C127)=1),A126+1,A126)</f>
        <v>120</v>
      </c>
      <c r="B127" s="57">
        <v>18520473</v>
      </c>
      <c r="C127" s="29" t="s">
        <v>450</v>
      </c>
      <c r="D127" s="49">
        <v>42718</v>
      </c>
      <c r="E127" s="64">
        <f t="shared" si="9"/>
        <v>37650</v>
      </c>
      <c r="F127" s="58"/>
      <c r="G127" s="50">
        <v>37650</v>
      </c>
      <c r="H127" s="51"/>
      <c r="I127" s="52"/>
      <c r="J127" s="53">
        <f t="shared" si="15"/>
        <v>37650</v>
      </c>
      <c r="K127" s="29">
        <f t="shared" si="13"/>
        <v>0</v>
      </c>
      <c r="L127" s="29">
        <f t="shared" si="14"/>
        <v>0</v>
      </c>
      <c r="M127" s="29">
        <f t="shared" si="11"/>
        <v>37650</v>
      </c>
      <c r="N127" s="54">
        <f t="shared" si="10"/>
        <v>0</v>
      </c>
      <c r="O127" s="55"/>
      <c r="P127" s="48">
        <v>42738</v>
      </c>
      <c r="Q127" s="75">
        <v>42748</v>
      </c>
      <c r="R127" s="58"/>
    </row>
    <row r="128" spans="1:18" s="59" customFormat="1" x14ac:dyDescent="0.3">
      <c r="A128" s="57">
        <f>IF(OR(COUNTIF($B$8:B128,B128)=1, COUNTIF($C$8:C128,C128)=1),A127+1,A127)</f>
        <v>121</v>
      </c>
      <c r="B128" s="57" t="s">
        <v>504</v>
      </c>
      <c r="C128" s="29" t="s">
        <v>451</v>
      </c>
      <c r="D128" s="49">
        <v>42718</v>
      </c>
      <c r="E128" s="64">
        <f t="shared" si="9"/>
        <v>37650</v>
      </c>
      <c r="F128" s="58"/>
      <c r="G128" s="50">
        <v>37650</v>
      </c>
      <c r="H128" s="51"/>
      <c r="I128" s="52"/>
      <c r="J128" s="53">
        <f t="shared" si="15"/>
        <v>37650</v>
      </c>
      <c r="K128" s="29">
        <f t="shared" si="13"/>
        <v>0</v>
      </c>
      <c r="L128" s="29">
        <f t="shared" si="14"/>
        <v>0</v>
      </c>
      <c r="M128" s="29">
        <f t="shared" si="11"/>
        <v>37650</v>
      </c>
      <c r="N128" s="54">
        <f t="shared" si="10"/>
        <v>0</v>
      </c>
      <c r="O128" s="55"/>
      <c r="P128" s="48">
        <v>42738</v>
      </c>
      <c r="Q128" s="75">
        <v>42748</v>
      </c>
      <c r="R128" s="58"/>
    </row>
    <row r="129" spans="1:18" s="59" customFormat="1" x14ac:dyDescent="0.3">
      <c r="A129" s="57">
        <f>IF(OR(COUNTIF($B$8:B129,B129)=1, COUNTIF($C$8:C129,C129)=1),A128+1,A128)</f>
        <v>122</v>
      </c>
      <c r="B129" s="57">
        <v>18502994</v>
      </c>
      <c r="C129" s="29" t="s">
        <v>479</v>
      </c>
      <c r="D129" s="49">
        <v>42719</v>
      </c>
      <c r="E129" s="64">
        <f t="shared" si="9"/>
        <v>16000</v>
      </c>
      <c r="F129" s="58"/>
      <c r="G129" s="50"/>
      <c r="H129" s="51"/>
      <c r="I129" s="52">
        <v>16000</v>
      </c>
      <c r="J129" s="53"/>
      <c r="K129" s="29">
        <f t="shared" si="13"/>
        <v>0</v>
      </c>
      <c r="L129" s="29">
        <f t="shared" si="14"/>
        <v>16000</v>
      </c>
      <c r="M129" s="29">
        <f t="shared" si="11"/>
        <v>16000</v>
      </c>
      <c r="N129" s="54">
        <f t="shared" si="10"/>
        <v>0</v>
      </c>
      <c r="O129" s="55"/>
      <c r="P129" s="48">
        <v>42751</v>
      </c>
      <c r="Q129" s="58"/>
      <c r="R129" s="58"/>
    </row>
    <row r="130" spans="1:18" s="59" customFormat="1" x14ac:dyDescent="0.3">
      <c r="A130" s="57">
        <f>IF(OR(COUNTIF($B$8:B130,B130)=1, COUNTIF($C$8:C130,C130)=1),A129+1,A129)</f>
        <v>123</v>
      </c>
      <c r="B130" s="57">
        <v>18502963</v>
      </c>
      <c r="C130" s="29" t="s">
        <v>477</v>
      </c>
      <c r="D130" s="49">
        <v>42719</v>
      </c>
      <c r="E130" s="64">
        <f t="shared" si="9"/>
        <v>16000</v>
      </c>
      <c r="F130" s="58"/>
      <c r="G130" s="50"/>
      <c r="H130" s="51"/>
      <c r="I130" s="52">
        <v>16000</v>
      </c>
      <c r="J130" s="53"/>
      <c r="K130" s="29">
        <f t="shared" si="13"/>
        <v>0</v>
      </c>
      <c r="L130" s="29">
        <f t="shared" si="14"/>
        <v>16000</v>
      </c>
      <c r="M130" s="29">
        <f t="shared" si="11"/>
        <v>16000</v>
      </c>
      <c r="N130" s="54">
        <f t="shared" si="10"/>
        <v>0</v>
      </c>
      <c r="O130" s="55"/>
      <c r="P130" s="48">
        <v>42751</v>
      </c>
      <c r="Q130" s="58"/>
      <c r="R130" s="58"/>
    </row>
    <row r="131" spans="1:18" s="59" customFormat="1" x14ac:dyDescent="0.3">
      <c r="A131" s="57">
        <f>IF(OR(COUNTIF($B$8:B131,B131)=1, COUNTIF($C$8:C131,C131)=1),A130+1,A130)</f>
        <v>124</v>
      </c>
      <c r="B131" s="57">
        <v>18503252</v>
      </c>
      <c r="C131" s="29" t="s">
        <v>478</v>
      </c>
      <c r="D131" s="49">
        <v>42719</v>
      </c>
      <c r="E131" s="64">
        <f t="shared" si="9"/>
        <v>16000</v>
      </c>
      <c r="F131" s="58"/>
      <c r="G131" s="50"/>
      <c r="H131" s="51"/>
      <c r="I131" s="52">
        <v>16000</v>
      </c>
      <c r="J131" s="53"/>
      <c r="K131" s="29">
        <f t="shared" si="13"/>
        <v>0</v>
      </c>
      <c r="L131" s="29">
        <f t="shared" si="14"/>
        <v>16000</v>
      </c>
      <c r="M131" s="29">
        <f t="shared" si="11"/>
        <v>16000</v>
      </c>
      <c r="N131" s="54">
        <f t="shared" si="10"/>
        <v>0</v>
      </c>
      <c r="O131" s="55"/>
      <c r="P131" s="48">
        <v>42751</v>
      </c>
      <c r="Q131" s="58"/>
      <c r="R131" s="58"/>
    </row>
    <row r="132" spans="1:18" s="59" customFormat="1" x14ac:dyDescent="0.3">
      <c r="A132" s="57">
        <f>IF(OR(COUNTIF($B$8:B132,B132)=1, COUNTIF($C$8:C132,C132)=1),A131+1,A131)</f>
        <v>125</v>
      </c>
      <c r="B132" s="57">
        <v>16568619</v>
      </c>
      <c r="C132" s="29" t="s">
        <v>79</v>
      </c>
      <c r="D132" s="49">
        <v>42719</v>
      </c>
      <c r="E132" s="64">
        <f t="shared" si="9"/>
        <v>16000</v>
      </c>
      <c r="F132" s="58"/>
      <c r="G132" s="50"/>
      <c r="H132" s="51"/>
      <c r="I132" s="52">
        <v>16000</v>
      </c>
      <c r="J132" s="53"/>
      <c r="K132" s="29">
        <f t="shared" si="13"/>
        <v>0</v>
      </c>
      <c r="L132" s="29">
        <f t="shared" si="14"/>
        <v>16000</v>
      </c>
      <c r="M132" s="29">
        <f t="shared" si="11"/>
        <v>16000</v>
      </c>
      <c r="N132" s="54">
        <f t="shared" si="10"/>
        <v>0</v>
      </c>
      <c r="O132" s="55"/>
      <c r="P132" s="48">
        <v>42751</v>
      </c>
      <c r="Q132" s="58"/>
      <c r="R132" s="58"/>
    </row>
    <row r="133" spans="1:18" s="59" customFormat="1" x14ac:dyDescent="0.3">
      <c r="A133" s="57">
        <f>IF(OR(COUNTIF($B$8:B133,B133)=1, COUNTIF($C$8:C133,C133)=1),A132+1,A132)</f>
        <v>126</v>
      </c>
      <c r="B133" s="57">
        <v>10202322</v>
      </c>
      <c r="C133" s="29" t="s">
        <v>463</v>
      </c>
      <c r="D133" s="49">
        <v>42719</v>
      </c>
      <c r="E133" s="64">
        <f t="shared" si="9"/>
        <v>44440</v>
      </c>
      <c r="F133" s="58"/>
      <c r="G133" s="50">
        <v>44440</v>
      </c>
      <c r="H133" s="51"/>
      <c r="I133" s="52"/>
      <c r="J133" s="53">
        <f t="shared" si="15"/>
        <v>44440</v>
      </c>
      <c r="K133" s="29">
        <f t="shared" si="13"/>
        <v>0</v>
      </c>
      <c r="L133" s="29">
        <f t="shared" si="14"/>
        <v>0</v>
      </c>
      <c r="M133" s="29">
        <f t="shared" si="11"/>
        <v>44440</v>
      </c>
      <c r="N133" s="54">
        <f t="shared" si="10"/>
        <v>0</v>
      </c>
      <c r="O133" s="55"/>
      <c r="P133" s="48">
        <v>42751</v>
      </c>
      <c r="Q133" s="58"/>
      <c r="R133" s="58"/>
    </row>
    <row r="134" spans="1:18" s="59" customFormat="1" x14ac:dyDescent="0.3">
      <c r="A134" s="57">
        <f>IF(OR(COUNTIF($B$8:B134,B134)=1, COUNTIF($C$8:C134,C134)=1),A133+1,A133)</f>
        <v>127</v>
      </c>
      <c r="B134" s="57" t="s">
        <v>505</v>
      </c>
      <c r="C134" s="29" t="s">
        <v>462</v>
      </c>
      <c r="D134" s="49">
        <v>42719</v>
      </c>
      <c r="E134" s="64">
        <f t="shared" si="9"/>
        <v>44440</v>
      </c>
      <c r="F134" s="58"/>
      <c r="G134" s="50">
        <v>44440</v>
      </c>
      <c r="H134" s="51"/>
      <c r="I134" s="52"/>
      <c r="J134" s="53">
        <f t="shared" si="15"/>
        <v>44440</v>
      </c>
      <c r="K134" s="29">
        <f t="shared" si="13"/>
        <v>0</v>
      </c>
      <c r="L134" s="29">
        <f t="shared" si="14"/>
        <v>0</v>
      </c>
      <c r="M134" s="29">
        <f t="shared" si="11"/>
        <v>44440</v>
      </c>
      <c r="N134" s="54">
        <f t="shared" si="10"/>
        <v>0</v>
      </c>
      <c r="O134" s="55"/>
      <c r="P134" s="48">
        <v>42751</v>
      </c>
      <c r="Q134" s="58"/>
      <c r="R134" s="58"/>
    </row>
    <row r="135" spans="1:18" s="59" customFormat="1" x14ac:dyDescent="0.3">
      <c r="A135" s="57">
        <f>IF(OR(COUNTIF($B$8:B135,B135)=1, COUNTIF($C$8:C135,C135)=1),A134+1,A134)</f>
        <v>128</v>
      </c>
      <c r="B135" s="57">
        <v>11089553</v>
      </c>
      <c r="C135" s="29" t="s">
        <v>452</v>
      </c>
      <c r="D135" s="49">
        <v>42719</v>
      </c>
      <c r="E135" s="64">
        <f t="shared" si="9"/>
        <v>37650</v>
      </c>
      <c r="F135" s="58"/>
      <c r="G135" s="50">
        <v>37650</v>
      </c>
      <c r="H135" s="51"/>
      <c r="I135" s="52"/>
      <c r="J135" s="53">
        <f t="shared" si="15"/>
        <v>37650</v>
      </c>
      <c r="K135" s="29">
        <f t="shared" si="13"/>
        <v>0</v>
      </c>
      <c r="L135" s="29">
        <f t="shared" si="14"/>
        <v>0</v>
      </c>
      <c r="M135" s="29">
        <f t="shared" si="11"/>
        <v>37650</v>
      </c>
      <c r="N135" s="54">
        <f t="shared" si="10"/>
        <v>0</v>
      </c>
      <c r="O135" s="55"/>
      <c r="P135" s="48">
        <v>42738</v>
      </c>
      <c r="Q135" s="75">
        <v>42748</v>
      </c>
      <c r="R135" s="58"/>
    </row>
    <row r="136" spans="1:18" s="59" customFormat="1" x14ac:dyDescent="0.3">
      <c r="A136" s="57">
        <f>IF(OR(COUNTIF($B$8:B136,B136)=1, COUNTIF($C$8:C136,C136)=1),A135+1,A135)</f>
        <v>129</v>
      </c>
      <c r="B136" s="57">
        <v>18517655</v>
      </c>
      <c r="C136" s="29" t="s">
        <v>453</v>
      </c>
      <c r="D136" s="49">
        <v>42719</v>
      </c>
      <c r="E136" s="64">
        <f t="shared" si="9"/>
        <v>37650</v>
      </c>
      <c r="F136" s="58"/>
      <c r="G136" s="50">
        <v>37650</v>
      </c>
      <c r="H136" s="51"/>
      <c r="I136" s="52"/>
      <c r="J136" s="53">
        <f t="shared" si="15"/>
        <v>37650</v>
      </c>
      <c r="K136" s="29">
        <f t="shared" si="13"/>
        <v>0</v>
      </c>
      <c r="L136" s="29">
        <f t="shared" si="14"/>
        <v>0</v>
      </c>
      <c r="M136" s="29">
        <f t="shared" si="11"/>
        <v>37650</v>
      </c>
      <c r="N136" s="54">
        <f t="shared" si="10"/>
        <v>0</v>
      </c>
      <c r="O136" s="55"/>
      <c r="P136" s="48">
        <v>42738</v>
      </c>
      <c r="Q136" s="75">
        <v>42748</v>
      </c>
      <c r="R136" s="58"/>
    </row>
    <row r="137" spans="1:18" s="59" customFormat="1" x14ac:dyDescent="0.3">
      <c r="A137" s="57">
        <f>IF(OR(COUNTIF($B$8:B137,B137)=1, COUNTIF($C$8:C137,C137)=1),A136+1,A136)</f>
        <v>130</v>
      </c>
      <c r="B137" s="57">
        <v>10721962</v>
      </c>
      <c r="C137" s="29" t="s">
        <v>454</v>
      </c>
      <c r="D137" s="49">
        <v>42719</v>
      </c>
      <c r="E137" s="64">
        <f t="shared" ref="E137:E150" si="16">SUM(F137:I137)</f>
        <v>37650</v>
      </c>
      <c r="F137" s="58"/>
      <c r="G137" s="50">
        <v>37650</v>
      </c>
      <c r="H137" s="51"/>
      <c r="I137" s="52"/>
      <c r="J137" s="53">
        <f t="shared" si="15"/>
        <v>37650</v>
      </c>
      <c r="K137" s="29">
        <f t="shared" si="13"/>
        <v>0</v>
      </c>
      <c r="L137" s="29">
        <f t="shared" si="14"/>
        <v>0</v>
      </c>
      <c r="M137" s="29">
        <f t="shared" si="11"/>
        <v>37650</v>
      </c>
      <c r="N137" s="54">
        <f t="shared" ref="N137:N151" si="17">M137-J137-K137-L137</f>
        <v>0</v>
      </c>
      <c r="O137" s="55"/>
      <c r="P137" s="48">
        <v>42738</v>
      </c>
      <c r="Q137" s="75">
        <v>42748</v>
      </c>
      <c r="R137" s="58"/>
    </row>
    <row r="138" spans="1:18" s="59" customFormat="1" x14ac:dyDescent="0.3">
      <c r="A138" s="57">
        <f>IF(OR(COUNTIF($B$8:B138,B138)=1, COUNTIF($C$8:C138,C138)=1),A137+1,A137)</f>
        <v>131</v>
      </c>
      <c r="B138" s="57">
        <v>18527328</v>
      </c>
      <c r="C138" s="29" t="s">
        <v>455</v>
      </c>
      <c r="D138" s="49">
        <v>42719</v>
      </c>
      <c r="E138" s="64">
        <f t="shared" si="16"/>
        <v>37650</v>
      </c>
      <c r="F138" s="58"/>
      <c r="G138" s="50">
        <v>37650</v>
      </c>
      <c r="H138" s="51"/>
      <c r="I138" s="52"/>
      <c r="J138" s="53">
        <f t="shared" si="15"/>
        <v>37650</v>
      </c>
      <c r="K138" s="29">
        <f t="shared" si="13"/>
        <v>0</v>
      </c>
      <c r="L138" s="29">
        <f t="shared" si="14"/>
        <v>0</v>
      </c>
      <c r="M138" s="29">
        <f t="shared" si="11"/>
        <v>37650</v>
      </c>
      <c r="N138" s="54">
        <f t="shared" si="17"/>
        <v>0</v>
      </c>
      <c r="O138" s="55"/>
      <c r="P138" s="48">
        <v>42738</v>
      </c>
      <c r="Q138" s="75">
        <v>42748</v>
      </c>
      <c r="R138" s="58"/>
    </row>
    <row r="139" spans="1:18" s="59" customFormat="1" x14ac:dyDescent="0.3">
      <c r="A139" s="57">
        <f>IF(OR(COUNTIF($B$8:B139,B139)=1, COUNTIF($C$8:C139,C139)=1),A138+1,A138)</f>
        <v>131</v>
      </c>
      <c r="B139" s="57">
        <v>18515642</v>
      </c>
      <c r="C139" s="29" t="s">
        <v>486</v>
      </c>
      <c r="D139" s="49">
        <v>42731</v>
      </c>
      <c r="E139" s="64">
        <f t="shared" si="16"/>
        <v>16000</v>
      </c>
      <c r="F139" s="58"/>
      <c r="G139" s="50"/>
      <c r="H139" s="51"/>
      <c r="I139" s="52">
        <v>16000</v>
      </c>
      <c r="J139" s="53"/>
      <c r="K139" s="29">
        <f t="shared" si="13"/>
        <v>0</v>
      </c>
      <c r="L139" s="29">
        <f t="shared" si="14"/>
        <v>16000</v>
      </c>
      <c r="M139" s="29">
        <f t="shared" si="11"/>
        <v>16000</v>
      </c>
      <c r="N139" s="54">
        <f t="shared" si="17"/>
        <v>0</v>
      </c>
      <c r="O139" s="55"/>
      <c r="P139" s="48">
        <v>42751</v>
      </c>
      <c r="Q139" s="58"/>
      <c r="R139" s="58"/>
    </row>
    <row r="140" spans="1:18" s="59" customFormat="1" x14ac:dyDescent="0.3">
      <c r="A140" s="57">
        <f>IF(OR(COUNTIF($B$8:B140,B140)=1, COUNTIF($C$8:C140,C140)=1),A139+1,A139)</f>
        <v>132</v>
      </c>
      <c r="B140" s="57">
        <v>18503618</v>
      </c>
      <c r="C140" s="29" t="s">
        <v>485</v>
      </c>
      <c r="D140" s="49">
        <v>42732</v>
      </c>
      <c r="E140" s="64">
        <f t="shared" si="16"/>
        <v>16000</v>
      </c>
      <c r="F140" s="58"/>
      <c r="G140" s="50"/>
      <c r="H140" s="51"/>
      <c r="I140" s="52">
        <v>16000</v>
      </c>
      <c r="J140" s="53"/>
      <c r="K140" s="29">
        <f t="shared" si="13"/>
        <v>0</v>
      </c>
      <c r="L140" s="29">
        <f t="shared" si="14"/>
        <v>16000</v>
      </c>
      <c r="M140" s="29">
        <f t="shared" si="11"/>
        <v>16000</v>
      </c>
      <c r="N140" s="54">
        <f t="shared" si="17"/>
        <v>0</v>
      </c>
      <c r="O140" s="55"/>
      <c r="P140" s="48">
        <v>42751</v>
      </c>
      <c r="Q140" s="58"/>
      <c r="R140" s="58"/>
    </row>
    <row r="141" spans="1:18" s="59" customFormat="1" x14ac:dyDescent="0.3">
      <c r="A141" s="57">
        <f>IF(OR(COUNTIF($B$8:B141,B141)=1, COUNTIF($C$8:C141,C141)=1),A140+1,A140)</f>
        <v>133</v>
      </c>
      <c r="B141" s="57">
        <v>10016482</v>
      </c>
      <c r="C141" s="29" t="s">
        <v>484</v>
      </c>
      <c r="D141" s="49">
        <v>42732</v>
      </c>
      <c r="E141" s="64">
        <f t="shared" si="16"/>
        <v>17330</v>
      </c>
      <c r="F141" s="58"/>
      <c r="G141" s="50"/>
      <c r="H141" s="51"/>
      <c r="I141" s="52">
        <v>17330</v>
      </c>
      <c r="J141" s="53"/>
      <c r="K141" s="29">
        <f t="shared" si="13"/>
        <v>0</v>
      </c>
      <c r="L141" s="29">
        <f t="shared" si="14"/>
        <v>17330</v>
      </c>
      <c r="M141" s="29">
        <f t="shared" si="11"/>
        <v>17330</v>
      </c>
      <c r="N141" s="54">
        <f t="shared" si="17"/>
        <v>0</v>
      </c>
      <c r="O141" s="55"/>
      <c r="P141" s="48">
        <v>42751</v>
      </c>
      <c r="Q141" s="58"/>
      <c r="R141" s="58"/>
    </row>
    <row r="142" spans="1:18" s="59" customFormat="1" x14ac:dyDescent="0.3">
      <c r="A142" s="57">
        <f>IF(OR(COUNTIF($B$8:B142,B142)=1, COUNTIF($C$8:C142,C142)=1),A141+1,A141)</f>
        <v>133</v>
      </c>
      <c r="B142" s="57">
        <v>18502499</v>
      </c>
      <c r="C142" s="29" t="s">
        <v>483</v>
      </c>
      <c r="D142" s="49">
        <v>42732</v>
      </c>
      <c r="E142" s="64">
        <f t="shared" si="16"/>
        <v>16000</v>
      </c>
      <c r="F142" s="58"/>
      <c r="G142" s="50"/>
      <c r="H142" s="51"/>
      <c r="I142" s="52">
        <v>16000</v>
      </c>
      <c r="J142" s="53"/>
      <c r="K142" s="29">
        <f t="shared" si="13"/>
        <v>0</v>
      </c>
      <c r="L142" s="29">
        <f t="shared" si="14"/>
        <v>16000</v>
      </c>
      <c r="M142" s="29">
        <f t="shared" si="11"/>
        <v>16000</v>
      </c>
      <c r="N142" s="54">
        <f t="shared" si="17"/>
        <v>0</v>
      </c>
      <c r="O142" s="55"/>
      <c r="P142" s="48">
        <v>42751</v>
      </c>
      <c r="Q142" s="58"/>
      <c r="R142" s="58"/>
    </row>
    <row r="143" spans="1:18" s="59" customFormat="1" x14ac:dyDescent="0.3">
      <c r="A143" s="57">
        <f>IF(OR(COUNTIF($B$8:B143,B143)=1, COUNTIF($C$8:C143,C143)=1),A142+1,A142)</f>
        <v>133</v>
      </c>
      <c r="B143" s="57">
        <v>18520093</v>
      </c>
      <c r="C143" s="29" t="s">
        <v>421</v>
      </c>
      <c r="D143" s="49">
        <v>42733</v>
      </c>
      <c r="E143" s="64">
        <f t="shared" si="16"/>
        <v>16000</v>
      </c>
      <c r="F143" s="58"/>
      <c r="G143" s="50"/>
      <c r="H143" s="51"/>
      <c r="I143" s="52">
        <v>16000</v>
      </c>
      <c r="J143" s="53"/>
      <c r="K143" s="29">
        <f t="shared" si="13"/>
        <v>0</v>
      </c>
      <c r="L143" s="29">
        <f t="shared" si="14"/>
        <v>16000</v>
      </c>
      <c r="M143" s="29">
        <f t="shared" si="11"/>
        <v>16000</v>
      </c>
      <c r="N143" s="54">
        <f t="shared" si="17"/>
        <v>0</v>
      </c>
      <c r="O143" s="55"/>
      <c r="P143" s="48">
        <v>42751</v>
      </c>
      <c r="Q143" s="58"/>
      <c r="R143" s="58"/>
    </row>
    <row r="144" spans="1:18" s="59" customFormat="1" x14ac:dyDescent="0.3">
      <c r="A144" s="57">
        <f>IF(OR(COUNTIF($B$8:B144,B144)=1, COUNTIF($C$8:C144,C144)=1),A143+1,A143)</f>
        <v>133</v>
      </c>
      <c r="B144" s="57">
        <v>18507982</v>
      </c>
      <c r="C144" s="29" t="s">
        <v>480</v>
      </c>
      <c r="D144" s="49">
        <v>42733</v>
      </c>
      <c r="E144" s="64">
        <f t="shared" si="16"/>
        <v>16000</v>
      </c>
      <c r="F144" s="58"/>
      <c r="G144" s="50"/>
      <c r="H144" s="51"/>
      <c r="I144" s="52">
        <v>16000</v>
      </c>
      <c r="J144" s="53"/>
      <c r="K144" s="29">
        <f t="shared" si="13"/>
        <v>0</v>
      </c>
      <c r="L144" s="29">
        <f t="shared" si="14"/>
        <v>16000</v>
      </c>
      <c r="M144" s="29">
        <f t="shared" si="11"/>
        <v>16000</v>
      </c>
      <c r="N144" s="54">
        <f t="shared" si="17"/>
        <v>0</v>
      </c>
      <c r="O144" s="55"/>
      <c r="P144" s="48">
        <v>42751</v>
      </c>
      <c r="Q144" s="58"/>
      <c r="R144" s="58"/>
    </row>
    <row r="145" spans="1:18" s="59" customFormat="1" x14ac:dyDescent="0.3">
      <c r="A145" s="57">
        <f>IF(OR(COUNTIF($B$8:B145,B145)=1, COUNTIF($C$8:C145,C145)=1),A144+1,A144)</f>
        <v>133</v>
      </c>
      <c r="B145" s="57">
        <v>16947553</v>
      </c>
      <c r="C145" s="29" t="s">
        <v>476</v>
      </c>
      <c r="D145" s="49">
        <v>42733</v>
      </c>
      <c r="E145" s="64">
        <f t="shared" si="16"/>
        <v>17330</v>
      </c>
      <c r="F145" s="58"/>
      <c r="G145" s="50"/>
      <c r="H145" s="51"/>
      <c r="I145" s="52">
        <v>17330</v>
      </c>
      <c r="J145" s="53"/>
      <c r="K145" s="29">
        <f t="shared" si="13"/>
        <v>0</v>
      </c>
      <c r="L145" s="29">
        <f t="shared" si="14"/>
        <v>17330</v>
      </c>
      <c r="M145" s="29">
        <f t="shared" si="11"/>
        <v>17330</v>
      </c>
      <c r="N145" s="54">
        <f t="shared" si="17"/>
        <v>0</v>
      </c>
      <c r="O145" s="55"/>
      <c r="P145" s="48">
        <v>42751</v>
      </c>
      <c r="Q145" s="58"/>
      <c r="R145" s="58"/>
    </row>
    <row r="146" spans="1:18" s="59" customFormat="1" x14ac:dyDescent="0.3">
      <c r="A146" s="57">
        <f>IF(OR(COUNTIF($B$8:B146,B146)=1, COUNTIF($C$8:C146,C146)=1),A145+1,A145)</f>
        <v>133</v>
      </c>
      <c r="B146" s="57">
        <v>18516847</v>
      </c>
      <c r="C146" s="29" t="s">
        <v>389</v>
      </c>
      <c r="D146" s="49">
        <v>42733</v>
      </c>
      <c r="E146" s="64">
        <f t="shared" si="16"/>
        <v>16000</v>
      </c>
      <c r="F146" s="58"/>
      <c r="G146" s="50"/>
      <c r="H146" s="51"/>
      <c r="I146" s="52">
        <v>16000</v>
      </c>
      <c r="J146" s="53"/>
      <c r="K146" s="29">
        <f t="shared" si="13"/>
        <v>0</v>
      </c>
      <c r="L146" s="29">
        <f t="shared" si="14"/>
        <v>16000</v>
      </c>
      <c r="M146" s="29">
        <f t="shared" si="11"/>
        <v>16000</v>
      </c>
      <c r="N146" s="54">
        <f t="shared" si="17"/>
        <v>0</v>
      </c>
      <c r="O146" s="55"/>
      <c r="P146" s="48">
        <v>42751</v>
      </c>
      <c r="Q146" s="58"/>
      <c r="R146" s="58"/>
    </row>
    <row r="147" spans="1:18" s="59" customFormat="1" x14ac:dyDescent="0.3">
      <c r="A147" s="57">
        <f>IF(OR(COUNTIF($B$8:B147,B147)=1, COUNTIF($C$8:C147,C147)=1),A146+1,A146)</f>
        <v>134</v>
      </c>
      <c r="B147" s="57">
        <v>18504589</v>
      </c>
      <c r="C147" s="29" t="s">
        <v>457</v>
      </c>
      <c r="D147" s="49">
        <v>42733</v>
      </c>
      <c r="E147" s="64">
        <f t="shared" si="16"/>
        <v>37650</v>
      </c>
      <c r="F147" s="58"/>
      <c r="G147" s="50">
        <v>37650</v>
      </c>
      <c r="H147" s="51"/>
      <c r="I147" s="52"/>
      <c r="J147" s="53">
        <f t="shared" si="15"/>
        <v>37650</v>
      </c>
      <c r="K147" s="29">
        <f t="shared" si="13"/>
        <v>0</v>
      </c>
      <c r="L147" s="29">
        <f t="shared" si="14"/>
        <v>0</v>
      </c>
      <c r="M147" s="29">
        <f t="shared" si="11"/>
        <v>37650</v>
      </c>
      <c r="N147" s="54">
        <f t="shared" si="17"/>
        <v>0</v>
      </c>
      <c r="O147" s="55"/>
      <c r="P147" s="48">
        <v>42751</v>
      </c>
      <c r="Q147" s="58"/>
      <c r="R147" s="58"/>
    </row>
    <row r="148" spans="1:18" s="59" customFormat="1" x14ac:dyDescent="0.3">
      <c r="A148" s="57">
        <f>IF(OR(COUNTIF($B$8:B148,B148)=1, COUNTIF($C$8:C148,C148)=1),A147+1,A147)</f>
        <v>135</v>
      </c>
      <c r="B148" s="57">
        <v>18534667</v>
      </c>
      <c r="C148" s="29" t="s">
        <v>458</v>
      </c>
      <c r="D148" s="49">
        <v>42733</v>
      </c>
      <c r="E148" s="64">
        <f t="shared" si="16"/>
        <v>37650</v>
      </c>
      <c r="F148" s="58"/>
      <c r="G148" s="50">
        <v>37650</v>
      </c>
      <c r="H148" s="51"/>
      <c r="I148" s="52"/>
      <c r="J148" s="53">
        <f t="shared" si="15"/>
        <v>37650</v>
      </c>
      <c r="K148" s="29">
        <f t="shared" si="13"/>
        <v>0</v>
      </c>
      <c r="L148" s="29">
        <f t="shared" si="14"/>
        <v>0</v>
      </c>
      <c r="M148" s="29">
        <f t="shared" si="11"/>
        <v>37650</v>
      </c>
      <c r="N148" s="54">
        <f t="shared" si="17"/>
        <v>0</v>
      </c>
      <c r="O148" s="55"/>
      <c r="P148" s="48">
        <v>42751</v>
      </c>
      <c r="Q148" s="58"/>
      <c r="R148" s="58"/>
    </row>
    <row r="149" spans="1:18" s="59" customFormat="1" x14ac:dyDescent="0.3">
      <c r="A149" s="57">
        <f>IF(OR(COUNTIF($B$8:B149,B149)=1, COUNTIF($C$8:C149,C149)=1),A148+1,A148)</f>
        <v>136</v>
      </c>
      <c r="B149" s="57">
        <v>18540408</v>
      </c>
      <c r="C149" s="29" t="s">
        <v>459</v>
      </c>
      <c r="D149" s="49">
        <v>42733</v>
      </c>
      <c r="E149" s="64">
        <f t="shared" si="16"/>
        <v>37650</v>
      </c>
      <c r="F149" s="58"/>
      <c r="G149" s="50">
        <v>37650</v>
      </c>
      <c r="H149" s="51"/>
      <c r="I149" s="52"/>
      <c r="J149" s="53">
        <f t="shared" si="15"/>
        <v>37650</v>
      </c>
      <c r="K149" s="29">
        <f t="shared" si="13"/>
        <v>0</v>
      </c>
      <c r="L149" s="29">
        <f t="shared" si="14"/>
        <v>0</v>
      </c>
      <c r="M149" s="29">
        <f t="shared" si="11"/>
        <v>37650</v>
      </c>
      <c r="N149" s="54">
        <f t="shared" si="17"/>
        <v>0</v>
      </c>
      <c r="O149" s="55"/>
      <c r="P149" s="48">
        <v>42751</v>
      </c>
      <c r="Q149" s="58"/>
      <c r="R149" s="58"/>
    </row>
    <row r="150" spans="1:18" s="59" customFormat="1" x14ac:dyDescent="0.3">
      <c r="A150" s="57">
        <f>IF(OR(COUNTIF($B$8:B150,B150)=1, COUNTIF($C$8:C150,C150)=1),A149+1,A149)</f>
        <v>137</v>
      </c>
      <c r="B150" s="85" t="s">
        <v>506</v>
      </c>
      <c r="C150" s="38" t="s">
        <v>456</v>
      </c>
      <c r="D150" s="76">
        <v>42734</v>
      </c>
      <c r="E150" s="64">
        <f t="shared" si="16"/>
        <v>37650</v>
      </c>
      <c r="F150" s="77"/>
      <c r="G150" s="78">
        <v>37650</v>
      </c>
      <c r="H150" s="79"/>
      <c r="I150" s="80"/>
      <c r="J150" s="81">
        <f t="shared" si="15"/>
        <v>37650</v>
      </c>
      <c r="K150" s="38">
        <f t="shared" si="13"/>
        <v>0</v>
      </c>
      <c r="L150" s="38">
        <f t="shared" si="14"/>
        <v>0</v>
      </c>
      <c r="M150" s="38">
        <f t="shared" si="11"/>
        <v>37650</v>
      </c>
      <c r="N150" s="82">
        <f t="shared" si="17"/>
        <v>0</v>
      </c>
      <c r="O150" s="83"/>
      <c r="P150" s="84">
        <v>42751</v>
      </c>
      <c r="Q150" s="77"/>
      <c r="R150" s="77"/>
    </row>
    <row r="151" spans="1:18" ht="43.5" customHeight="1" x14ac:dyDescent="0.3">
      <c r="A151" s="97" t="str">
        <f>"총"&amp;A150&amp;"명"</f>
        <v>총137명</v>
      </c>
      <c r="B151" s="112"/>
      <c r="C151" s="112"/>
      <c r="D151" s="113"/>
      <c r="E151" s="41">
        <f>SUM(E8:E150)</f>
        <v>5084230</v>
      </c>
      <c r="F151" s="28"/>
      <c r="G151" s="42">
        <f t="shared" ref="G151:L151" si="18">SUM(G8:G150)</f>
        <v>4702550</v>
      </c>
      <c r="H151" s="44">
        <f t="shared" si="18"/>
        <v>99690</v>
      </c>
      <c r="I151" s="44">
        <f t="shared" si="18"/>
        <v>281990</v>
      </c>
      <c r="J151" s="42">
        <f t="shared" si="18"/>
        <v>4702550</v>
      </c>
      <c r="K151" s="42">
        <f t="shared" si="18"/>
        <v>99690</v>
      </c>
      <c r="L151" s="39">
        <f t="shared" si="18"/>
        <v>281990</v>
      </c>
      <c r="M151" s="43">
        <f t="shared" si="11"/>
        <v>5084230</v>
      </c>
      <c r="N151" s="40">
        <f t="shared" si="17"/>
        <v>0</v>
      </c>
      <c r="O151" s="28"/>
      <c r="P151" s="2"/>
      <c r="Q151" s="28"/>
      <c r="R151" s="28"/>
    </row>
    <row r="154" spans="1:18" x14ac:dyDescent="0.3">
      <c r="G154" s="27"/>
    </row>
    <row r="156" spans="1:18" x14ac:dyDescent="0.3">
      <c r="M156" s="27">
        <f>SUM(M135:M138,M115:M128,M113:M114,M101:M109,M79:M97,M67:M78,M37:M64,M34:M36,M8:M32)</f>
        <v>4376590</v>
      </c>
    </row>
  </sheetData>
  <mergeCells count="16">
    <mergeCell ref="A151:D151"/>
    <mergeCell ref="R5:R7"/>
    <mergeCell ref="E6:E7"/>
    <mergeCell ref="F6:I6"/>
    <mergeCell ref="J6:M6"/>
    <mergeCell ref="A5:A7"/>
    <mergeCell ref="B5:B7"/>
    <mergeCell ref="C5:C7"/>
    <mergeCell ref="D5:D7"/>
    <mergeCell ref="E5:I5"/>
    <mergeCell ref="J5:M5"/>
    <mergeCell ref="E2:N2"/>
    <mergeCell ref="N5:N7"/>
    <mergeCell ref="O5:O7"/>
    <mergeCell ref="P5:P7"/>
    <mergeCell ref="Q5:Q7"/>
  </mergeCells>
  <phoneticPr fontId="2" type="noConversion"/>
  <pageMargins left="0.25" right="0.25" top="0.75" bottom="0.75" header="0.3" footer="0.3"/>
  <pageSetup paperSize="9" scale="73" fitToHeight="0" orientation="landscape" verticalDpi="597" r:id="rId1"/>
  <ignoredErrors>
    <ignoredError sqref="A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1:E26"/>
  <sheetViews>
    <sheetView workbookViewId="0">
      <selection activeCell="E27" sqref="E27"/>
    </sheetView>
  </sheetViews>
  <sheetFormatPr defaultRowHeight="16.5" x14ac:dyDescent="0.3"/>
  <cols>
    <col min="5" max="5" width="9.5" bestFit="1" customWidth="1"/>
  </cols>
  <sheetData>
    <row r="21" spans="5:5" x14ac:dyDescent="0.3">
      <c r="E21">
        <v>1024160</v>
      </c>
    </row>
    <row r="26" spans="5:5" x14ac:dyDescent="0.3">
      <c r="E26">
        <v>10242160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2016년도 청구내역</vt:lpstr>
      <vt:lpstr>11월공단검진청구내역</vt:lpstr>
      <vt:lpstr>12월공단검진청구내역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2017-01-17T11:18:48Z</cp:lastPrinted>
  <dcterms:created xsi:type="dcterms:W3CDTF">2017-01-17T03:49:20Z</dcterms:created>
  <dcterms:modified xsi:type="dcterms:W3CDTF">2017-01-22T02:14:20Z</dcterms:modified>
</cp:coreProperties>
</file>